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drawings/drawing1.xml" ContentType="application/vnd.openxmlformats-officedocument.drawing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5480" windowHeight="7755" activeTab="2"/>
  </bookViews>
  <sheets>
    <sheet name="Bělá - Stanice" sheetId="6" r:id="rId1"/>
    <sheet name="Bělá - Vlečka Dehtochema" sheetId="5" r:id="rId2"/>
    <sheet name="Bělá" sheetId="4" r:id="rId3"/>
  </sheets>
  <definedNames>
    <definedName name="ExternalData_1" localSheetId="2">Bělá!$A$2:$J$93</definedName>
    <definedName name="ExternalData_1" localSheetId="0">'Bělá - Stanice'!$A$3:$J$40</definedName>
    <definedName name="ExternalData_1" localSheetId="1">'Bělá - Vlečka Dehtochema'!$A$3:$J$38</definedName>
  </definedNames>
  <calcPr calcId="144525"/>
</workbook>
</file>

<file path=xl/calcChain.xml><?xml version="1.0" encoding="utf-8"?>
<calcChain xmlns="http://schemas.openxmlformats.org/spreadsheetml/2006/main">
  <c r="J36" i="6" l="1"/>
  <c r="J35" i="6"/>
  <c r="J34" i="6"/>
  <c r="J33" i="6"/>
  <c r="J32" i="6"/>
  <c r="J31" i="6"/>
  <c r="J30" i="6"/>
  <c r="J29" i="6"/>
  <c r="J28" i="6"/>
  <c r="J27" i="6"/>
  <c r="J26" i="6"/>
  <c r="J25" i="6"/>
  <c r="J23" i="6"/>
  <c r="J21" i="6"/>
  <c r="J20" i="6"/>
  <c r="J19" i="6"/>
  <c r="J18" i="6"/>
  <c r="J17" i="6"/>
  <c r="J15" i="6"/>
  <c r="J14" i="6"/>
  <c r="J13" i="6"/>
  <c r="J32" i="5"/>
  <c r="J30" i="5"/>
  <c r="J29" i="5"/>
  <c r="J22" i="5"/>
  <c r="J21" i="5"/>
  <c r="J20" i="5"/>
  <c r="J17" i="5"/>
  <c r="J16" i="5"/>
  <c r="J15" i="5"/>
  <c r="J6" i="5"/>
  <c r="J71" i="4"/>
  <c r="J70" i="4"/>
  <c r="J77" i="4"/>
  <c r="J75" i="4"/>
  <c r="J53" i="4"/>
  <c r="J52" i="4"/>
  <c r="J61" i="4"/>
  <c r="J87" i="4"/>
  <c r="J85" i="4"/>
  <c r="J34" i="4"/>
  <c r="J51" i="4"/>
  <c r="J50" i="4"/>
  <c r="J49" i="4"/>
  <c r="J48" i="4"/>
  <c r="J46" i="4"/>
  <c r="J45" i="4"/>
  <c r="J44" i="4"/>
  <c r="J43" i="4"/>
  <c r="J42" i="4"/>
  <c r="J38" i="4"/>
  <c r="J47" i="4"/>
  <c r="J40" i="4"/>
  <c r="J37" i="4"/>
  <c r="J32" i="4"/>
  <c r="J31" i="4"/>
  <c r="J30" i="4"/>
  <c r="J84" i="4"/>
  <c r="J76" i="4"/>
  <c r="J72" i="4"/>
  <c r="J36" i="4"/>
  <c r="J35" i="4"/>
</calcChain>
</file>

<file path=xl/connections.xml><?xml version="1.0" encoding="utf-8"?>
<connections xmlns="http://schemas.openxmlformats.org/spreadsheetml/2006/main">
  <connection id="1" name="Připojení" type="4" refreshedVersion="1" background="1" saveData="1">
    <webPr sourceData="1" parsePre="1" consecutive="1" xl2000="1" url="http://www.westportterminal.de/bahnhofsdatenblatt.html" htmlTables="1">
      <tables count="1">
        <x v="1"/>
      </tables>
    </webPr>
  </connection>
  <connection id="2" name="Připojení1" type="4" refreshedVersion="1" background="1" saveData="1">
    <webPr sourceData="1" parsePre="1" consecutive="1" xl2000="1" url="http://www.westportterminal.de/bahnhofsdatenblatt.html" htmlTables="1">
      <tables count="1">
        <x v="1"/>
      </tables>
    </webPr>
  </connection>
  <connection id="3" name="Připojení11" type="4" refreshedVersion="1" background="1" saveData="1">
    <webPr sourceData="1" parsePre="1" consecutive="1" xl2000="1" url="http://www.westportterminal.de/bahnhofsdatenblatt.html" htmlTables="1">
      <tables count="1">
        <x v="1"/>
      </tables>
    </webPr>
  </connection>
</connections>
</file>

<file path=xl/sharedStrings.xml><?xml version="1.0" encoding="utf-8"?>
<sst xmlns="http://schemas.openxmlformats.org/spreadsheetml/2006/main" count="714" uniqueCount="368">
  <si>
    <t>A</t>
  </si>
  <si>
    <t>B</t>
  </si>
  <si>
    <t>D</t>
  </si>
  <si>
    <t>Druh zboží</t>
  </si>
  <si>
    <t>C</t>
  </si>
  <si>
    <t>E</t>
  </si>
  <si>
    <t>G</t>
  </si>
  <si>
    <t>P</t>
  </si>
  <si>
    <t>palivové dříví</t>
  </si>
  <si>
    <t>drobná mechanizace</t>
  </si>
  <si>
    <t>staniční skladiště</t>
  </si>
  <si>
    <t>-</t>
  </si>
  <si>
    <t>460 cm</t>
  </si>
  <si>
    <t>150 cm</t>
  </si>
  <si>
    <t>450 cm</t>
  </si>
  <si>
    <t>475 cm</t>
  </si>
  <si>
    <t>176 cm</t>
  </si>
  <si>
    <t>128 cm</t>
  </si>
  <si>
    <t>175 cm</t>
  </si>
  <si>
    <t>99+17 cm</t>
  </si>
  <si>
    <t>83+29 cm</t>
  </si>
  <si>
    <t>223 cm</t>
  </si>
  <si>
    <t>83 cm</t>
  </si>
  <si>
    <t>Osobní doprava</t>
  </si>
  <si>
    <t>Počet náprav u nákl.hran</t>
  </si>
  <si>
    <t>145 cm</t>
  </si>
  <si>
    <t>Kolej</t>
  </si>
  <si>
    <t>Zastavuje</t>
  </si>
  <si>
    <t>železný šrot</t>
  </si>
  <si>
    <t>drobný kolejový materiál</t>
  </si>
  <si>
    <t>V/E, Z/G</t>
  </si>
  <si>
    <t>4/0,1</t>
  </si>
  <si>
    <t>2/0,1</t>
  </si>
  <si>
    <t>F</t>
  </si>
  <si>
    <t>1,3,2b</t>
  </si>
  <si>
    <t>2a</t>
  </si>
  <si>
    <t>2b</t>
  </si>
  <si>
    <t>2c</t>
  </si>
  <si>
    <t>7a</t>
  </si>
  <si>
    <t>7b</t>
  </si>
  <si>
    <t>1, (3)</t>
  </si>
  <si>
    <t>2b,3</t>
  </si>
  <si>
    <t>VNVK - volná plocha</t>
  </si>
  <si>
    <t>Podej/Dodej</t>
  </si>
  <si>
    <t xml:space="preserve">P </t>
  </si>
  <si>
    <t>Nákladní doprava - Veřejná</t>
  </si>
  <si>
    <t xml:space="preserve">Nákladiště / Složiště, typ </t>
  </si>
  <si>
    <t>Příjemce/Odesílatel</t>
  </si>
  <si>
    <t>Nákladní doprava - Vlečka DEHTOCHEMA</t>
  </si>
  <si>
    <t>H</t>
  </si>
  <si>
    <t>I</t>
  </si>
  <si>
    <t>J</t>
  </si>
  <si>
    <t>K</t>
  </si>
  <si>
    <t>Expedice</t>
  </si>
  <si>
    <t>Příjem surovin</t>
  </si>
  <si>
    <t>Uhelný zásobník</t>
  </si>
  <si>
    <t>Zbrojení nafty</t>
  </si>
  <si>
    <t>L</t>
  </si>
  <si>
    <t>7c</t>
  </si>
  <si>
    <t>105 cm</t>
  </si>
  <si>
    <t>247 cm</t>
  </si>
  <si>
    <t>99+37 cm</t>
  </si>
  <si>
    <t>130 cm</t>
  </si>
  <si>
    <t>16+40+15 cm</t>
  </si>
  <si>
    <t>16+17+ 20 cm</t>
  </si>
  <si>
    <t>Dehtochema n.p.</t>
  </si>
  <si>
    <t>nafta</t>
  </si>
  <si>
    <t>R / Z</t>
  </si>
  <si>
    <t xml:space="preserve"> - / Uacs-y </t>
  </si>
  <si>
    <t>kyselina sírová</t>
  </si>
  <si>
    <t>Množství vozů za týden</t>
  </si>
  <si>
    <t>popel</t>
  </si>
  <si>
    <t>V / E</t>
  </si>
  <si>
    <t>4+4</t>
  </si>
  <si>
    <t>mazut</t>
  </si>
  <si>
    <t>dehet</t>
  </si>
  <si>
    <t>R, Ra / -</t>
  </si>
  <si>
    <t xml:space="preserve"> - / Z, Za </t>
  </si>
  <si>
    <t>4, 2</t>
  </si>
  <si>
    <t>10, 5</t>
  </si>
  <si>
    <t>Druh vozů III/IV epocha</t>
  </si>
  <si>
    <t>Z / G</t>
  </si>
  <si>
    <t>asfaltový pás hladký</t>
  </si>
  <si>
    <t>asfaltový pás pískovaný</t>
  </si>
  <si>
    <t>hydroxid sodný</t>
  </si>
  <si>
    <t>kaolin</t>
  </si>
  <si>
    <t>hašené vápno</t>
  </si>
  <si>
    <t>Tcms / Utz</t>
  </si>
  <si>
    <t>starý papír</t>
  </si>
  <si>
    <t>sulfátová buničina</t>
  </si>
  <si>
    <t>tkaniny</t>
  </si>
  <si>
    <t>Z / -</t>
  </si>
  <si>
    <t>1/0</t>
  </si>
  <si>
    <t>V,Z / E,G</t>
  </si>
  <si>
    <t>saze</t>
  </si>
  <si>
    <t>balicí papír</t>
  </si>
  <si>
    <t>uhličitan vápenatý</t>
  </si>
  <si>
    <t>uhelné sklady</t>
  </si>
  <si>
    <t>náhradní díly</t>
  </si>
  <si>
    <t>skleněné střepy</t>
  </si>
  <si>
    <t>VNVK - rampa, čelní rampa</t>
  </si>
  <si>
    <t>vepřové půlky</t>
  </si>
  <si>
    <t>Stavebniny</t>
  </si>
  <si>
    <t>vápno, cement</t>
  </si>
  <si>
    <t>pohonné hmoty, maziva</t>
  </si>
  <si>
    <t>kolejnice, pražce</t>
  </si>
  <si>
    <t>skládka TD</t>
  </si>
  <si>
    <t>osivo, hnojivo - sezónně</t>
  </si>
  <si>
    <t>Autodružstvo Čermák, v.d.</t>
  </si>
  <si>
    <t>Z / G, T/U</t>
  </si>
  <si>
    <t>Jednota, spotřební družstvo</t>
  </si>
  <si>
    <t>Z / G, Ta</t>
  </si>
  <si>
    <t>potraviny, nářadí</t>
  </si>
  <si>
    <t>uhlí, koks, brikety</t>
  </si>
  <si>
    <t>P / R, V/E</t>
  </si>
  <si>
    <t>R / Z, Z/G</t>
  </si>
  <si>
    <t>Škrobárna Ralsko</t>
  </si>
  <si>
    <t>Uhelné sklady Česká Lípa, závod Bělá pod Bezdězem</t>
  </si>
  <si>
    <t>Sběrné sur n.p. Mnichovo Hradiště</t>
  </si>
  <si>
    <t>0,5/0,5</t>
  </si>
  <si>
    <t>Masný průmysl, n.p. Mladá Boleslav</t>
  </si>
  <si>
    <t>L / I</t>
  </si>
  <si>
    <t>mražené ryby, exotické ovoce</t>
  </si>
  <si>
    <t>pivo, víno v sudech, víno stáčené</t>
  </si>
  <si>
    <t>Z / G, R/-</t>
  </si>
  <si>
    <t>cihly, plynosilikáty, nosníky</t>
  </si>
  <si>
    <t>V / E, P/R</t>
  </si>
  <si>
    <t>obilí, ovoce, krmný šrot</t>
  </si>
  <si>
    <t>Státní statek ZLATÝ KLAS Plužná</t>
  </si>
  <si>
    <t>Z / G, V/E</t>
  </si>
  <si>
    <t>brambory - sezónně</t>
  </si>
  <si>
    <t>K / U</t>
  </si>
  <si>
    <t>hnojiva, pesticidy - sezónně</t>
  </si>
  <si>
    <t>Dřevařské závody, n.p. Bělá p. B.</t>
  </si>
  <si>
    <t>řezivo, trámy</t>
  </si>
  <si>
    <t>P / K, Res</t>
  </si>
  <si>
    <t>Mlýn Dolní Krupá</t>
  </si>
  <si>
    <t>mouka, krmné plevy</t>
  </si>
  <si>
    <t>zemědělské stroje</t>
  </si>
  <si>
    <t xml:space="preserve">P / R </t>
  </si>
  <si>
    <t>TD Bakov nad Jizerou</t>
  </si>
  <si>
    <t>lepenka térová</t>
  </si>
  <si>
    <t>litý asfalt v plechovkách (tér)</t>
  </si>
  <si>
    <t>plechovky 5l, 10l, 20l (palety)</t>
  </si>
  <si>
    <t>barvy, plniva</t>
  </si>
  <si>
    <t>písek křemičitý (pytle)</t>
  </si>
  <si>
    <t>Z/G, V/E</t>
  </si>
  <si>
    <t>P / D</t>
  </si>
  <si>
    <t>II.stanoviště zálohy-2a neb 7a</t>
  </si>
  <si>
    <t xml:space="preserve">   I.stanoviště zálohy -  2c neb 4</t>
  </si>
  <si>
    <t>Nákladní doprava, Vozové řady dle: ČSD (III ep.) / UIC (IV ep.)</t>
  </si>
  <si>
    <t xml:space="preserve"> Kryté</t>
  </si>
  <si>
    <t>Z, M / H,T</t>
  </si>
  <si>
    <t xml:space="preserve"> Otevřené</t>
  </si>
  <si>
    <t xml:space="preserve"> Nizkostěnné</t>
  </si>
  <si>
    <t xml:space="preserve"> Hlubinné </t>
  </si>
  <si>
    <t>N / R, K</t>
  </si>
  <si>
    <t>P (O) / S (L)</t>
  </si>
  <si>
    <t xml:space="preserve"> Chladicí</t>
  </si>
  <si>
    <t xml:space="preserve"> Výsypné</t>
  </si>
  <si>
    <t xml:space="preserve"> Cisterny </t>
  </si>
  <si>
    <t xml:space="preserve"> Nádobové</t>
  </si>
  <si>
    <t>R / U</t>
  </si>
  <si>
    <t xml:space="preserve"> Kryté, pohyb. stř.</t>
  </si>
  <si>
    <t>U / T</t>
  </si>
  <si>
    <t xml:space="preserve"> Plošinové (oplen)</t>
  </si>
  <si>
    <t xml:space="preserve"> Vozové jednotky</t>
  </si>
  <si>
    <t>PP / L</t>
  </si>
  <si>
    <t>S, W / F, U</t>
  </si>
  <si>
    <t>Hx/Hx,Uaa</t>
  </si>
  <si>
    <t>Volná plocha</t>
  </si>
  <si>
    <t>stroje, dopravní technika</t>
  </si>
  <si>
    <t>P,N / S, K</t>
  </si>
  <si>
    <t>dle potřeby</t>
  </si>
  <si>
    <t>technologické celky, nádrže</t>
  </si>
  <si>
    <t>Hx / Uaa</t>
  </si>
  <si>
    <t>M</t>
  </si>
  <si>
    <t>Složiště PE, PVC</t>
  </si>
  <si>
    <t>transformátor</t>
  </si>
  <si>
    <t xml:space="preserve"> Typ vlaku</t>
  </si>
  <si>
    <t xml:space="preserve"> mezinárodní rychlíky</t>
  </si>
  <si>
    <t xml:space="preserve"> vnitrostátní rychlíky</t>
  </si>
  <si>
    <t xml:space="preserve"> spěšné vlaky</t>
  </si>
  <si>
    <t xml:space="preserve"> osobní vlaky</t>
  </si>
  <si>
    <t xml:space="preserve"> kurzové vozy, spěšniny</t>
  </si>
  <si>
    <t xml:space="preserve"> motorové osobní vlaky</t>
  </si>
  <si>
    <t xml:space="preserve"> Bělá pod Bezdězem</t>
  </si>
  <si>
    <t xml:space="preserve"> Modul:PNov 035 a - f, ž</t>
  </si>
  <si>
    <t xml:space="preserve"> ne (výjimečně)</t>
  </si>
  <si>
    <t xml:space="preserve"> ano</t>
  </si>
  <si>
    <t xml:space="preserve"> ano,školní a dělnické</t>
  </si>
  <si>
    <t xml:space="preserve"> ano, končící/začínající</t>
  </si>
  <si>
    <t>Rj / Z</t>
  </si>
  <si>
    <t>škrob, Solamyl, puding</t>
  </si>
  <si>
    <t>kabelové cívky</t>
  </si>
  <si>
    <t>Kablo Kladno s.p. /Dřev.záv. n.p. BpB</t>
  </si>
  <si>
    <t>V,P / E,K</t>
  </si>
  <si>
    <t>- / G</t>
  </si>
  <si>
    <t>Stáčiště Mazut, Dehet</t>
  </si>
  <si>
    <t xml:space="preserve">Stáčiště   Asfalt </t>
  </si>
  <si>
    <t>bitagit (1972 - 1985)</t>
  </si>
  <si>
    <t>dehet v plechovkách</t>
  </si>
  <si>
    <t>5/2</t>
  </si>
  <si>
    <t>asfalt (1948 - 1968)</t>
  </si>
  <si>
    <t>asfalt (1968 - 1985)</t>
  </si>
  <si>
    <t>uhlí (1948 - 1968)</t>
  </si>
  <si>
    <t>uhlí (1968 - 1985)</t>
  </si>
  <si>
    <t xml:space="preserve"> Kryté, zvl.stavby</t>
  </si>
  <si>
    <t>polyethylen (PE) (1972 - 1985)</t>
  </si>
  <si>
    <t>polyvinylacetát (PVC) (1972 - 1985)</t>
  </si>
  <si>
    <t>hosp. zvířata,drůbež,koně - sezónně</t>
  </si>
  <si>
    <t>Z,M / G</t>
  </si>
  <si>
    <t>2/5</t>
  </si>
  <si>
    <t>osinek  (1948 - 1972)</t>
  </si>
  <si>
    <t>dřevo krátké, palivové</t>
  </si>
  <si>
    <t>St,E / -</t>
  </si>
  <si>
    <t xml:space="preserve"> - / Wa,E</t>
  </si>
  <si>
    <t>Datový list Bělá - Stanice</t>
  </si>
  <si>
    <t>Datový list Bělá - Vlečka Dehtochema</t>
  </si>
  <si>
    <t>Datenblatt des Bahnhofes</t>
  </si>
  <si>
    <t>Abkürzung: BpB</t>
  </si>
  <si>
    <t>Inhaber: Petr Novotný</t>
  </si>
  <si>
    <t xml:space="preserve"> Gleisplan:</t>
  </si>
  <si>
    <t xml:space="preserve"> DCC-Steckdosen: 10</t>
  </si>
  <si>
    <t xml:space="preserve"> Varianten des Aufbaus: </t>
  </si>
  <si>
    <t xml:space="preserve"> ž, a - e = Schnittstellen R-R, R-R</t>
  </si>
  <si>
    <t xml:space="preserve"> a - e, ž = Schnittstellen Z-R, Z-R</t>
  </si>
  <si>
    <t xml:space="preserve"> a - e = Schnittstellen Z-R, R-R</t>
  </si>
  <si>
    <t xml:space="preserve"> Steuerung: digital, PC - WinDigipet, Tastenpult fürs Rangieren</t>
  </si>
  <si>
    <t xml:space="preserve"> DCC Booster: JA</t>
  </si>
  <si>
    <t xml:space="preserve"> Telefon: JA</t>
  </si>
  <si>
    <t xml:space="preserve"> Ablagen für FREDi: JA</t>
  </si>
  <si>
    <t xml:space="preserve"> Ablahgen für Wagenkarten: JA</t>
  </si>
  <si>
    <t>Länge der Gleisen, Bahnsteigen und Güterkanten</t>
  </si>
  <si>
    <t xml:space="preserve"> Gleis, Typ</t>
  </si>
  <si>
    <t>Nutzlänge</t>
  </si>
  <si>
    <t>Bahnsteig</t>
  </si>
  <si>
    <t>Güterkante</t>
  </si>
  <si>
    <t xml:space="preserve"> Rangiergleis</t>
  </si>
  <si>
    <t xml:space="preserve"> Abstellgleis</t>
  </si>
  <si>
    <t xml:space="preserve"> Anschlussgl.</t>
  </si>
  <si>
    <t>Benutuzng der Gleise im Betrieb</t>
  </si>
  <si>
    <t xml:space="preserve"> Übliche Zuordnung der Züge auf die Gleise:</t>
  </si>
  <si>
    <t xml:space="preserve"> D-Züge, I.Personenzug, durchfahrende Güterzüge</t>
  </si>
  <si>
    <t xml:space="preserve"> kreuzende - II. Personen-/Güterzug</t>
  </si>
  <si>
    <t xml:space="preserve"> ohne Bahnsteig, Güterzüge</t>
  </si>
  <si>
    <t xml:space="preserve"> endende Schienenbuse (Kurswagen, Eilgut)</t>
  </si>
  <si>
    <t xml:space="preserve"> Wagen zum Ent-/Beladen</t>
  </si>
  <si>
    <t xml:space="preserve"> Wagen von/für Ng</t>
  </si>
  <si>
    <t xml:space="preserve"> Arbeitszug, Bahnmaschinen, Kopframpe</t>
  </si>
  <si>
    <t xml:space="preserve"> Wagen von/für Anschluissbahn, Dieselversorgung</t>
  </si>
  <si>
    <t xml:space="preserve"> gedeckte Wagen - Versand + Rohmaterialien, Kohle</t>
  </si>
  <si>
    <t xml:space="preserve"> Wagen für Werkstatt</t>
  </si>
  <si>
    <t xml:space="preserve"> Kesselwagen - Heizöl, PE, PVC, H2SO4, Asche, Ladefläche</t>
  </si>
  <si>
    <t>Personenverkehr</t>
  </si>
  <si>
    <t>Gleis</t>
  </si>
  <si>
    <t>hält</t>
  </si>
  <si>
    <t xml:space="preserve"> Zugtyp</t>
  </si>
  <si>
    <t>Güterverkehr, Wagengattungen lt.: ČSD (III Ep.) / UIC (IV Ep.)</t>
  </si>
  <si>
    <t xml:space="preserve">   I. Stand für Rangierlok -  2c oder 4</t>
  </si>
  <si>
    <t>II.Stand für Rangierlok-2a o. 7a</t>
  </si>
  <si>
    <t xml:space="preserve"> internationale D-Züge</t>
  </si>
  <si>
    <t xml:space="preserve"> innenlandische D-Züge</t>
  </si>
  <si>
    <t xml:space="preserve"> Eilzüge</t>
  </si>
  <si>
    <t xml:space="preserve"> Personenzüge</t>
  </si>
  <si>
    <t xml:space="preserve"> Triebwagen</t>
  </si>
  <si>
    <t xml:space="preserve"> Kurswagen, Eilgut</t>
  </si>
  <si>
    <t xml:space="preserve"> nein (ausnahmenweise)</t>
  </si>
  <si>
    <t xml:space="preserve"> ja</t>
  </si>
  <si>
    <t xml:space="preserve"> ja,Schul- und Berufsv.</t>
  </si>
  <si>
    <t xml:space="preserve"> ja, Ende und Ausgag</t>
  </si>
  <si>
    <t xml:space="preserve"> gedeckte</t>
  </si>
  <si>
    <t xml:space="preserve"> gedeckte, sonder</t>
  </si>
  <si>
    <t xml:space="preserve"> Kühlwagen</t>
  </si>
  <si>
    <t xml:space="preserve"> ged., Schiebed.</t>
  </si>
  <si>
    <t xml:space="preserve"> niederbord</t>
  </si>
  <si>
    <t xml:space="preserve"> Flachwagen</t>
  </si>
  <si>
    <t xml:space="preserve"> Tiefwagen</t>
  </si>
  <si>
    <t xml:space="preserve"> Wageneinheiten</t>
  </si>
  <si>
    <t xml:space="preserve"> Selbsentladenw.</t>
  </si>
  <si>
    <t xml:space="preserve"> offene</t>
  </si>
  <si>
    <t xml:space="preserve"> Kesselwagen</t>
  </si>
  <si>
    <t xml:space="preserve"> Behälterwagen</t>
  </si>
  <si>
    <t>Güterverkehr - offentlich</t>
  </si>
  <si>
    <t>Ladeort, typ</t>
  </si>
  <si>
    <t>Anzahl der Achsen</t>
  </si>
  <si>
    <t>Empfänger/Absender</t>
  </si>
  <si>
    <t>Güteratr</t>
  </si>
  <si>
    <t>Emp./Abs.</t>
  </si>
  <si>
    <t>Wagentyp III/IV Epoche</t>
  </si>
  <si>
    <t>Wagen pro Woche</t>
  </si>
  <si>
    <t>A / E</t>
  </si>
  <si>
    <t>Bahnhofs- güter-schuppen</t>
  </si>
  <si>
    <t>Kohlehandel</t>
  </si>
  <si>
    <t>Lebensmittel, Werkzeuge</t>
  </si>
  <si>
    <t>Ersatzteile</t>
  </si>
  <si>
    <t>Kohle, Koks, Briketten</t>
  </si>
  <si>
    <t>Eisenschrott</t>
  </si>
  <si>
    <t>Landwirtschaftsmaschinen</t>
  </si>
  <si>
    <t>nach Bedarf</t>
  </si>
  <si>
    <t>Schweienhälfte</t>
  </si>
  <si>
    <t>Kartoffel - Saison</t>
  </si>
  <si>
    <t>Kabeltrommel</t>
  </si>
  <si>
    <t>Gleisen, Schwellen</t>
  </si>
  <si>
    <t>Saatgut, Düngemittel - Saison</t>
  </si>
  <si>
    <t>Stärke, Pudding</t>
  </si>
  <si>
    <t>Kleinmaschinen</t>
  </si>
  <si>
    <t>Mehl, Spreu</t>
  </si>
  <si>
    <t>Brennholz</t>
  </si>
  <si>
    <t>Glasscherben</t>
  </si>
  <si>
    <t>Tiere, Geflügel, Pferde - Saison</t>
  </si>
  <si>
    <t>Bier, Wein in Fassen und Flaschen</t>
  </si>
  <si>
    <t>gefrierte Fische, exostische Früchte</t>
  </si>
  <si>
    <t>Kalk, Zement</t>
  </si>
  <si>
    <t>Ziegel, Träger</t>
  </si>
  <si>
    <t>Treibstoffe, Schmiere</t>
  </si>
  <si>
    <t>Getreide, Frucht, Schrot</t>
  </si>
  <si>
    <t>Düngemittel, Pestizide - Saison</t>
  </si>
  <si>
    <t>Sägeholz, Balken</t>
  </si>
  <si>
    <t>Kleineisen</t>
  </si>
  <si>
    <t>Güterverkehr - Anschlussbahn DEHTOCHEMA</t>
  </si>
  <si>
    <t>Dieselvers.</t>
  </si>
  <si>
    <t>freie Fläche</t>
  </si>
  <si>
    <t>Ladeort PE, PVC</t>
  </si>
  <si>
    <t>Abzieheort Heizöl, Teer</t>
  </si>
  <si>
    <t>Versand</t>
  </si>
  <si>
    <t>Wareneingang</t>
  </si>
  <si>
    <t>Abzieheort Asphalt</t>
  </si>
  <si>
    <t>Kohlebunker</t>
  </si>
  <si>
    <t>Diesel</t>
  </si>
  <si>
    <t>Farben, Füllstoffe</t>
  </si>
  <si>
    <t>Schwefelsäure</t>
  </si>
  <si>
    <t>Ruß</t>
  </si>
  <si>
    <t>Asche</t>
  </si>
  <si>
    <t>Löschkalk</t>
  </si>
  <si>
    <t>Maschinen, Förderzeuge</t>
  </si>
  <si>
    <t>technol. Ausrüstung, Behälter</t>
  </si>
  <si>
    <t>Polyethylen (PE) (1972 - 1985)</t>
  </si>
  <si>
    <t>Polyvinylazetat (PVC) (1972 - 1985)</t>
  </si>
  <si>
    <t>Heizöl</t>
  </si>
  <si>
    <t>Teer</t>
  </si>
  <si>
    <t>Teerpapier</t>
  </si>
  <si>
    <t>Asphalt in Blechdosen</t>
  </si>
  <si>
    <t>Teer in Blechdosen</t>
  </si>
  <si>
    <t>Asphaltpapier glatt</t>
  </si>
  <si>
    <t>Asphaltpapier mit Sand</t>
  </si>
  <si>
    <t>Bitagit (1972 - 1985)</t>
  </si>
  <si>
    <t>Natriumhydroxid</t>
  </si>
  <si>
    <t>Kaolin</t>
  </si>
  <si>
    <t>Gewebe</t>
  </si>
  <si>
    <t>Sulphatzellulose</t>
  </si>
  <si>
    <t>Asbest  (1948 - 1972)</t>
  </si>
  <si>
    <t>Silliziumsand (Beutel)</t>
  </si>
  <si>
    <t>Verpackungspapier</t>
  </si>
  <si>
    <t>Blechdosen 5l, 10l, 20l (Paletten)</t>
  </si>
  <si>
    <t>Kalkkarbonat</t>
  </si>
  <si>
    <t>Altpapier</t>
  </si>
  <si>
    <t>Asphalt (1948 - 1968)</t>
  </si>
  <si>
    <t>Asphalt (1968 - 1985)</t>
  </si>
  <si>
    <t>Transformator</t>
  </si>
  <si>
    <t>Kohle (1948 - 1968)</t>
  </si>
  <si>
    <t>Kohle (1968 - 1985)</t>
  </si>
  <si>
    <t>Brennholz, kurz</t>
  </si>
  <si>
    <t>Lagerfläche Streckendienst</t>
  </si>
  <si>
    <t>Allg. Lagerfläche - freie Fläche</t>
  </si>
  <si>
    <t>Allg. Lagerfläche, Rampe, Kopframpe</t>
  </si>
  <si>
    <t xml:space="preserve"> Hauptgleis</t>
  </si>
  <si>
    <t>Güterart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</si>
</sst>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57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/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6" xfId="0" quotePrefix="1" applyFill="1" applyBorder="1" applyAlignment="1">
      <alignment horizontal="center" vertical="top"/>
    </xf>
    <xf numFmtId="0" fontId="0" fillId="0" borderId="19" xfId="0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0" fontId="0" fillId="0" borderId="0" xfId="0" quotePrefix="1" applyFill="1" applyBorder="1" applyAlignment="1">
      <alignment horizontal="center" vertical="top"/>
    </xf>
    <xf numFmtId="0" fontId="0" fillId="0" borderId="0" xfId="0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top"/>
    </xf>
    <xf numFmtId="0" fontId="3" fillId="0" borderId="20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/>
    </xf>
    <xf numFmtId="0" fontId="3" fillId="0" borderId="22" xfId="0" applyFont="1" applyFill="1" applyBorder="1" applyAlignment="1">
      <alignment horizontal="center" vertical="center" wrapText="1"/>
    </xf>
    <xf numFmtId="0" fontId="0" fillId="0" borderId="23" xfId="0" applyNumberForma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/>
    </xf>
    <xf numFmtId="16" fontId="0" fillId="0" borderId="7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6" fontId="0" fillId="0" borderId="10" xfId="0" applyNumberForma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9" xfId="0" applyFill="1" applyBorder="1" applyAlignment="1">
      <alignment horizontal="left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28" xfId="0" applyFont="1" applyFill="1" applyBorder="1" applyAlignment="1">
      <alignment horizontal="center" vertical="center"/>
    </xf>
    <xf numFmtId="0" fontId="0" fillId="0" borderId="21" xfId="0" quotePrefix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top"/>
    </xf>
    <xf numFmtId="49" fontId="3" fillId="0" borderId="7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/>
    </xf>
    <xf numFmtId="9" fontId="0" fillId="0" borderId="24" xfId="1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1" fillId="0" borderId="18" xfId="0" applyFont="1" applyFill="1" applyBorder="1" applyAlignment="1">
      <alignment horizontal="left" vertical="center"/>
    </xf>
    <xf numFmtId="0" fontId="1" fillId="0" borderId="25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left" vertical="top" wrapText="1"/>
    </xf>
    <xf numFmtId="0" fontId="3" fillId="0" borderId="33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3" fillId="0" borderId="35" xfId="0" applyFont="1" applyFill="1" applyBorder="1" applyAlignment="1">
      <alignment horizontal="left" vertical="center"/>
    </xf>
    <xf numFmtId="0" fontId="4" fillId="0" borderId="36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3" fillId="0" borderId="36" xfId="0" applyFont="1" applyFill="1" applyBorder="1" applyAlignment="1">
      <alignment vertical="center"/>
    </xf>
    <xf numFmtId="0" fontId="4" fillId="0" borderId="21" xfId="0" applyFont="1" applyFill="1" applyBorder="1" applyAlignment="1">
      <alignment vertical="center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2" fillId="0" borderId="1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31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0" fillId="0" borderId="43" xfId="0" applyFill="1" applyBorder="1" applyAlignment="1">
      <alignment horizontal="left" vertical="top"/>
    </xf>
    <xf numFmtId="0" fontId="0" fillId="0" borderId="20" xfId="0" applyFill="1" applyBorder="1" applyAlignment="1">
      <alignment horizontal="left" vertical="top"/>
    </xf>
    <xf numFmtId="0" fontId="0" fillId="0" borderId="43" xfId="0" applyFill="1" applyBorder="1" applyAlignment="1">
      <alignment horizontal="left" vertical="center" wrapText="1"/>
    </xf>
    <xf numFmtId="0" fontId="0" fillId="0" borderId="20" xfId="0" applyFill="1" applyBorder="1" applyAlignment="1">
      <alignment horizontal="left" vertical="center" wrapText="1"/>
    </xf>
    <xf numFmtId="0" fontId="3" fillId="0" borderId="37" xfId="0" applyFont="1" applyFill="1" applyBorder="1" applyAlignment="1">
      <alignment horizontal="left" vertical="center"/>
    </xf>
    <xf numFmtId="0" fontId="4" fillId="0" borderId="38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horizontal="left" vertical="center"/>
    </xf>
    <xf numFmtId="0" fontId="3" fillId="0" borderId="38" xfId="0" applyFont="1" applyFill="1" applyBorder="1" applyAlignment="1">
      <alignment vertical="center"/>
    </xf>
    <xf numFmtId="0" fontId="4" fillId="0" borderId="2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left" vertical="center" wrapText="1"/>
    </xf>
    <xf numFmtId="0" fontId="0" fillId="0" borderId="31" xfId="0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top"/>
    </xf>
    <xf numFmtId="0" fontId="5" fillId="0" borderId="39" xfId="0" applyFont="1" applyFill="1" applyBorder="1" applyAlignment="1">
      <alignment horizontal="center" vertical="top"/>
    </xf>
    <xf numFmtId="0" fontId="5" fillId="0" borderId="40" xfId="0" applyFont="1" applyFill="1" applyBorder="1" applyAlignment="1">
      <alignment horizontal="center" vertical="top"/>
    </xf>
    <xf numFmtId="0" fontId="0" fillId="0" borderId="6" xfId="0" applyFill="1" applyBorder="1" applyAlignment="1">
      <alignment horizontal="left" vertical="top"/>
    </xf>
    <xf numFmtId="0" fontId="0" fillId="0" borderId="21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0" fontId="4" fillId="0" borderId="41" xfId="0" applyFont="1" applyFill="1" applyBorder="1" applyAlignment="1">
      <alignment horizontal="left" vertical="top" wrapText="1"/>
    </xf>
    <xf numFmtId="0" fontId="0" fillId="0" borderId="42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41" xfId="0" applyFill="1" applyBorder="1" applyAlignment="1">
      <alignment horizontal="center" vertical="top"/>
    </xf>
    <xf numFmtId="0" fontId="0" fillId="0" borderId="42" xfId="0" applyFill="1" applyBorder="1" applyAlignment="1">
      <alignment horizontal="center" vertical="top"/>
    </xf>
    <xf numFmtId="0" fontId="0" fillId="0" borderId="8" xfId="0" applyFill="1" applyBorder="1" applyAlignment="1">
      <alignment horizontal="center" vertical="top"/>
    </xf>
    <xf numFmtId="0" fontId="3" fillId="0" borderId="41" xfId="0" applyFont="1" applyFill="1" applyBorder="1" applyAlignment="1">
      <alignment horizontal="left" vertical="top" wrapText="1"/>
    </xf>
    <xf numFmtId="0" fontId="0" fillId="0" borderId="44" xfId="0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left" vertical="top" wrapText="1"/>
    </xf>
    <xf numFmtId="0" fontId="0" fillId="0" borderId="41" xfId="0" quotePrefix="1" applyFill="1" applyBorder="1" applyAlignment="1">
      <alignment horizontal="center" vertical="top"/>
    </xf>
    <xf numFmtId="0" fontId="0" fillId="0" borderId="42" xfId="0" quotePrefix="1" applyFill="1" applyBorder="1" applyAlignment="1">
      <alignment horizontal="center" vertical="top"/>
    </xf>
    <xf numFmtId="0" fontId="5" fillId="0" borderId="45" xfId="0" applyFont="1" applyFill="1" applyBorder="1" applyAlignment="1">
      <alignment horizontal="center" vertical="top"/>
    </xf>
    <xf numFmtId="0" fontId="3" fillId="0" borderId="24" xfId="0" applyFont="1" applyFill="1" applyBorder="1" applyAlignment="1">
      <alignment horizontal="left" vertical="top" wrapText="1"/>
    </xf>
    <xf numFmtId="0" fontId="0" fillId="0" borderId="24" xfId="0" quotePrefix="1" applyFill="1" applyBorder="1" applyAlignment="1">
      <alignment horizontal="center" vertical="top"/>
    </xf>
    <xf numFmtId="0" fontId="0" fillId="0" borderId="44" xfId="0" applyFill="1" applyBorder="1" applyAlignment="1">
      <alignment horizontal="left" vertical="center"/>
    </xf>
    <xf numFmtId="0" fontId="0" fillId="0" borderId="26" xfId="0" applyFill="1" applyBorder="1" applyAlignment="1">
      <alignment horizontal="left" vertical="center"/>
    </xf>
    <xf numFmtId="0" fontId="0" fillId="0" borderId="46" xfId="0" applyFill="1" applyBorder="1" applyAlignment="1">
      <alignment horizontal="left" vertical="center"/>
    </xf>
    <xf numFmtId="0" fontId="0" fillId="0" borderId="22" xfId="0" applyFill="1" applyBorder="1" applyAlignment="1">
      <alignment horizontal="left" vertical="center"/>
    </xf>
    <xf numFmtId="0" fontId="0" fillId="0" borderId="47" xfId="0" applyFill="1" applyBorder="1" applyAlignment="1">
      <alignment horizontal="left" vertical="center" wrapText="1"/>
    </xf>
    <xf numFmtId="0" fontId="0" fillId="0" borderId="27" xfId="0" applyFill="1" applyBorder="1" applyAlignment="1">
      <alignment horizontal="left" vertical="center" wrapText="1"/>
    </xf>
    <xf numFmtId="0" fontId="0" fillId="0" borderId="43" xfId="0" quotePrefix="1" applyFill="1" applyBorder="1" applyAlignment="1">
      <alignment horizontal="left" vertical="top"/>
    </xf>
    <xf numFmtId="0" fontId="0" fillId="0" borderId="20" xfId="0" quotePrefix="1" applyFill="1" applyBorder="1" applyAlignment="1">
      <alignment horizontal="left" vertical="top"/>
    </xf>
    <xf numFmtId="0" fontId="0" fillId="0" borderId="48" xfId="0" quotePrefix="1" applyFill="1" applyBorder="1" applyAlignment="1">
      <alignment horizontal="left" vertical="top"/>
    </xf>
    <xf numFmtId="0" fontId="0" fillId="0" borderId="49" xfId="0" quotePrefix="1" applyFill="1" applyBorder="1" applyAlignment="1">
      <alignment horizontal="left" vertical="top"/>
    </xf>
    <xf numFmtId="0" fontId="0" fillId="0" borderId="4" xfId="0" quotePrefix="1" applyFill="1" applyBorder="1" applyAlignment="1">
      <alignment horizontal="left" vertical="top"/>
    </xf>
    <xf numFmtId="0" fontId="0" fillId="0" borderId="2" xfId="0" quotePrefix="1" applyFill="1" applyBorder="1" applyAlignment="1">
      <alignment horizontal="left" vertical="top"/>
    </xf>
    <xf numFmtId="0" fontId="3" fillId="0" borderId="42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0" fillId="0" borderId="8" xfId="0" quotePrefix="1" applyFill="1" applyBorder="1" applyAlignment="1">
      <alignment horizontal="center" vertical="top"/>
    </xf>
    <xf numFmtId="0" fontId="0" fillId="0" borderId="44" xfId="0" quotePrefix="1" applyFill="1" applyBorder="1" applyAlignment="1">
      <alignment horizontal="left" vertical="top"/>
    </xf>
    <xf numFmtId="0" fontId="0" fillId="0" borderId="26" xfId="0" quotePrefix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40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24" xfId="0" applyFill="1" applyBorder="1" applyAlignment="1">
      <alignment horizontal="center" vertical="top"/>
    </xf>
    <xf numFmtId="0" fontId="0" fillId="0" borderId="44" xfId="0" applyFill="1" applyBorder="1" applyAlignment="1">
      <alignment horizontal="left" vertical="top"/>
    </xf>
    <xf numFmtId="0" fontId="0" fillId="0" borderId="26" xfId="0" applyFill="1" applyBorder="1" applyAlignment="1">
      <alignment horizontal="left" vertical="top"/>
    </xf>
    <xf numFmtId="0" fontId="0" fillId="0" borderId="48" xfId="0" applyFill="1" applyBorder="1" applyAlignment="1">
      <alignment horizontal="left" vertical="top"/>
    </xf>
    <xf numFmtId="0" fontId="0" fillId="0" borderId="49" xfId="0" applyFill="1" applyBorder="1" applyAlignment="1">
      <alignment horizontal="left" vertical="top"/>
    </xf>
    <xf numFmtId="0" fontId="0" fillId="0" borderId="46" xfId="0" applyFill="1" applyBorder="1" applyAlignment="1">
      <alignment horizontal="left" vertical="top"/>
    </xf>
    <xf numFmtId="0" fontId="0" fillId="0" borderId="22" xfId="0" applyFill="1" applyBorder="1" applyAlignment="1">
      <alignment horizontal="left" vertical="top"/>
    </xf>
    <xf numFmtId="0" fontId="1" fillId="0" borderId="46" xfId="0" applyFont="1" applyFill="1" applyBorder="1" applyAlignment="1">
      <alignment horizontal="left" vertical="center" wrapText="1"/>
    </xf>
    <xf numFmtId="0" fontId="0" fillId="0" borderId="22" xfId="0" applyFill="1" applyBorder="1" applyAlignment="1">
      <alignment horizontal="left" vertical="center" wrapText="1"/>
    </xf>
    <xf numFmtId="0" fontId="1" fillId="0" borderId="41" xfId="0" applyFont="1" applyFill="1" applyBorder="1" applyAlignment="1">
      <alignment horizontal="left" vertical="top" wrapText="1"/>
    </xf>
    <xf numFmtId="0" fontId="1" fillId="0" borderId="25" xfId="0" applyFont="1" applyFill="1" applyBorder="1" applyAlignment="1">
      <alignment horizontal="center" vertical="center" wrapText="1"/>
    </xf>
    <xf numFmtId="0" fontId="0" fillId="0" borderId="33" xfId="0" applyFill="1" applyBorder="1" applyAlignment="1">
      <alignment horizontal="left" vertical="center"/>
    </xf>
    <xf numFmtId="0" fontId="0" fillId="0" borderId="34" xfId="0" applyFill="1" applyBorder="1" applyAlignment="1">
      <alignment horizontal="left" vertical="center"/>
    </xf>
    <xf numFmtId="0" fontId="0" fillId="0" borderId="29" xfId="0" applyFill="1" applyBorder="1" applyAlignment="1">
      <alignment horizontal="left" vertical="center"/>
    </xf>
    <xf numFmtId="0" fontId="0" fillId="0" borderId="35" xfId="0" applyFill="1" applyBorder="1" applyAlignment="1">
      <alignment horizontal="left" vertical="center"/>
    </xf>
    <xf numFmtId="0" fontId="0" fillId="0" borderId="36" xfId="0" applyFill="1" applyBorder="1" applyAlignment="1">
      <alignment horizontal="left" vertical="center"/>
    </xf>
    <xf numFmtId="0" fontId="0" fillId="0" borderId="30" xfId="0" applyFill="1" applyBorder="1" applyAlignment="1">
      <alignment horizontal="left" vertical="center"/>
    </xf>
    <xf numFmtId="0" fontId="1" fillId="0" borderId="35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horizontal="left" vertical="center"/>
    </xf>
    <xf numFmtId="0" fontId="1" fillId="0" borderId="36" xfId="0" applyFont="1" applyFill="1" applyBorder="1" applyAlignment="1">
      <alignment vertical="center"/>
    </xf>
    <xf numFmtId="0" fontId="1" fillId="0" borderId="38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left" vertical="center"/>
    </xf>
    <xf numFmtId="0" fontId="0" fillId="0" borderId="38" xfId="0" applyFill="1" applyBorder="1" applyAlignment="1">
      <alignment horizontal="left" vertical="center"/>
    </xf>
    <xf numFmtId="0" fontId="0" fillId="0" borderId="28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1" fillId="0" borderId="18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vertical="center"/>
    </xf>
    <xf numFmtId="0" fontId="2" fillId="0" borderId="18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/>
    </xf>
    <xf numFmtId="0" fontId="0" fillId="0" borderId="3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1" fillId="0" borderId="33" xfId="0" applyFont="1" applyFill="1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0" fillId="0" borderId="31" xfId="0" applyFill="1" applyBorder="1" applyAlignment="1">
      <alignment horizontal="left" vertical="center"/>
    </xf>
    <xf numFmtId="0" fontId="2" fillId="0" borderId="18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1" fillId="0" borderId="18" xfId="0" applyFont="1" applyFill="1" applyBorder="1" applyAlignment="1"/>
    <xf numFmtId="0" fontId="0" fillId="0" borderId="11" xfId="0" applyFill="1" applyBorder="1" applyAlignment="1"/>
    <xf numFmtId="0" fontId="3" fillId="0" borderId="50" xfId="0" applyFont="1" applyFill="1" applyBorder="1" applyAlignment="1"/>
    <xf numFmtId="0" fontId="0" fillId="0" borderId="50" xfId="0" applyFill="1" applyBorder="1" applyAlignment="1"/>
    <xf numFmtId="0" fontId="0" fillId="0" borderId="18" xfId="0" applyFill="1" applyBorder="1" applyAlignment="1">
      <alignment horizontal="left" vertical="top"/>
    </xf>
    <xf numFmtId="0" fontId="0" fillId="0" borderId="3" xfId="0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285750</xdr:rowOff>
    </xdr:from>
    <xdr:to>
      <xdr:col>9</xdr:col>
      <xdr:colOff>647700</xdr:colOff>
      <xdr:row>2</xdr:row>
      <xdr:rowOff>1638300</xdr:rowOff>
    </xdr:to>
    <xdr:pic>
      <xdr:nvPicPr>
        <xdr:cNvPr id="2049" name="Obrázek 3" descr="bělá pod bezdězem V.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007" t="12698" r="1909" b="3703"/>
        <a:stretch>
          <a:fillRect/>
        </a:stretch>
      </xdr:blipFill>
      <xdr:spPr bwMode="auto">
        <a:xfrm>
          <a:off x="19050" y="666750"/>
          <a:ext cx="774382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queryTables/queryTable1.xml><?xml version="1.0" encoding="utf-8"?>
<queryTable xmlns="http://schemas.openxmlformats.org/spreadsheetml/2006/main" name="ExternalData_1" growShrinkType="overwriteClear" connectionId="3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ExternalData_1" growShrinkType="overwriteClear" connectionId="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External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zoomScaleNormal="100" workbookViewId="0">
      <selection activeCell="C25" sqref="C25:C36"/>
    </sheetView>
  </sheetViews>
  <sheetFormatPr baseColWidth="10" defaultColWidth="9.140625" defaultRowHeight="12.75" x14ac:dyDescent="0.2"/>
  <cols>
    <col min="1" max="1" width="4.28515625" style="1" customWidth="1"/>
    <col min="2" max="2" width="12.7109375" style="1" bestFit="1" customWidth="1"/>
    <col min="3" max="3" width="9.7109375" style="1" customWidth="1"/>
    <col min="4" max="4" width="10.28515625" style="1" customWidth="1"/>
    <col min="5" max="5" width="21.140625" style="1" customWidth="1"/>
    <col min="6" max="7" width="15.7109375" style="1" customWidth="1"/>
    <col min="8" max="8" width="6.140625" style="1" customWidth="1"/>
    <col min="9" max="9" width="11" style="1" customWidth="1"/>
    <col min="10" max="10" width="9.85546875" style="1" customWidth="1"/>
    <col min="11" max="15" width="9.140625" style="1"/>
    <col min="16" max="16" width="8.7109375" style="1" customWidth="1"/>
    <col min="17" max="16384" width="9.140625" style="1"/>
  </cols>
  <sheetData>
    <row r="1" spans="1:15" ht="15.75" x14ac:dyDescent="0.25">
      <c r="A1" s="129" t="s">
        <v>217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5" ht="13.5" thickBot="1" x14ac:dyDescent="0.25"/>
    <row r="3" spans="1:15" s="2" customFormat="1" ht="15" customHeight="1" thickTop="1" thickBot="1" x14ac:dyDescent="0.25">
      <c r="A3" s="131" t="s">
        <v>23</v>
      </c>
      <c r="B3" s="132"/>
      <c r="C3" s="132"/>
      <c r="D3" s="132"/>
      <c r="E3" s="133"/>
      <c r="F3" s="132" t="s">
        <v>150</v>
      </c>
      <c r="G3" s="132"/>
      <c r="H3" s="132"/>
      <c r="I3" s="132"/>
      <c r="J3" s="133"/>
      <c r="L3" s="27"/>
      <c r="M3" s="27"/>
      <c r="N3" s="27"/>
      <c r="O3" s="27"/>
    </row>
    <row r="4" spans="1:15" s="2" customFormat="1" ht="15" customHeight="1" thickTop="1" thickBot="1" x14ac:dyDescent="0.25">
      <c r="A4" s="134" t="s">
        <v>179</v>
      </c>
      <c r="B4" s="135"/>
      <c r="C4" s="136"/>
      <c r="D4" s="26" t="s">
        <v>26</v>
      </c>
      <c r="E4" s="15" t="s">
        <v>27</v>
      </c>
      <c r="F4" s="137" t="s">
        <v>149</v>
      </c>
      <c r="G4" s="138"/>
      <c r="H4" s="139" t="s">
        <v>148</v>
      </c>
      <c r="I4" s="140"/>
      <c r="J4" s="141"/>
    </row>
    <row r="5" spans="1:15" s="2" customFormat="1" ht="15" customHeight="1" thickTop="1" x14ac:dyDescent="0.2">
      <c r="A5" s="119" t="s">
        <v>180</v>
      </c>
      <c r="B5" s="120"/>
      <c r="C5" s="121"/>
      <c r="D5" s="23">
        <v>1</v>
      </c>
      <c r="E5" s="81" t="s">
        <v>188</v>
      </c>
      <c r="F5" s="83" t="s">
        <v>151</v>
      </c>
      <c r="G5" s="76" t="s">
        <v>81</v>
      </c>
      <c r="H5" s="122" t="s">
        <v>153</v>
      </c>
      <c r="I5" s="123"/>
      <c r="J5" s="76" t="s">
        <v>72</v>
      </c>
    </row>
    <row r="6" spans="1:15" s="2" customFormat="1" ht="15" customHeight="1" x14ac:dyDescent="0.2">
      <c r="A6" s="124" t="s">
        <v>181</v>
      </c>
      <c r="B6" s="125"/>
      <c r="C6" s="126"/>
      <c r="D6" s="24" t="s">
        <v>40</v>
      </c>
      <c r="E6" s="78" t="s">
        <v>189</v>
      </c>
      <c r="F6" s="84" t="s">
        <v>207</v>
      </c>
      <c r="G6" s="77" t="s">
        <v>152</v>
      </c>
      <c r="H6" s="127" t="s">
        <v>160</v>
      </c>
      <c r="I6" s="128"/>
      <c r="J6" s="77" t="s">
        <v>67</v>
      </c>
    </row>
    <row r="7" spans="1:15" s="2" customFormat="1" ht="15" customHeight="1" x14ac:dyDescent="0.2">
      <c r="A7" s="124" t="s">
        <v>182</v>
      </c>
      <c r="B7" s="125"/>
      <c r="C7" s="126"/>
      <c r="D7" s="24">
        <v>1.3</v>
      </c>
      <c r="E7" s="78" t="s">
        <v>189</v>
      </c>
      <c r="F7" s="84" t="s">
        <v>158</v>
      </c>
      <c r="G7" s="77" t="s">
        <v>121</v>
      </c>
      <c r="H7" s="127" t="s">
        <v>161</v>
      </c>
      <c r="I7" s="128"/>
      <c r="J7" s="77" t="s">
        <v>162</v>
      </c>
    </row>
    <row r="8" spans="1:15" s="2" customFormat="1" ht="15" customHeight="1" x14ac:dyDescent="0.2">
      <c r="A8" s="124" t="s">
        <v>183</v>
      </c>
      <c r="B8" s="125"/>
      <c r="C8" s="126"/>
      <c r="D8" s="24">
        <v>1.3</v>
      </c>
      <c r="E8" s="78" t="s">
        <v>190</v>
      </c>
      <c r="F8" s="84" t="s">
        <v>163</v>
      </c>
      <c r="G8" s="77" t="s">
        <v>164</v>
      </c>
      <c r="H8" s="127" t="s">
        <v>159</v>
      </c>
      <c r="I8" s="128"/>
      <c r="J8" s="77" t="s">
        <v>168</v>
      </c>
    </row>
    <row r="9" spans="1:15" s="2" customFormat="1" ht="15" customHeight="1" x14ac:dyDescent="0.2">
      <c r="A9" s="124" t="s">
        <v>185</v>
      </c>
      <c r="B9" s="125"/>
      <c r="C9" s="126"/>
      <c r="D9" s="24" t="s">
        <v>34</v>
      </c>
      <c r="E9" s="78" t="s">
        <v>191</v>
      </c>
      <c r="F9" s="84" t="s">
        <v>154</v>
      </c>
      <c r="G9" s="77" t="s">
        <v>156</v>
      </c>
      <c r="H9" s="127" t="s">
        <v>166</v>
      </c>
      <c r="I9" s="128"/>
      <c r="J9" s="77" t="s">
        <v>167</v>
      </c>
    </row>
    <row r="10" spans="1:15" s="2" customFormat="1" ht="15" customHeight="1" thickBot="1" x14ac:dyDescent="0.25">
      <c r="A10" s="146" t="s">
        <v>184</v>
      </c>
      <c r="B10" s="147"/>
      <c r="C10" s="148"/>
      <c r="D10" s="25" t="s">
        <v>41</v>
      </c>
      <c r="E10" s="82" t="s">
        <v>188</v>
      </c>
      <c r="F10" s="85" t="s">
        <v>165</v>
      </c>
      <c r="G10" s="86" t="s">
        <v>157</v>
      </c>
      <c r="H10" s="149" t="s">
        <v>155</v>
      </c>
      <c r="I10" s="150"/>
      <c r="J10" s="75" t="s">
        <v>169</v>
      </c>
    </row>
    <row r="11" spans="1:15" s="2" customFormat="1" ht="15" customHeight="1" thickTop="1" thickBot="1" x14ac:dyDescent="0.25">
      <c r="A11" s="131" t="s">
        <v>45</v>
      </c>
      <c r="B11" s="132"/>
      <c r="C11" s="132"/>
      <c r="D11" s="132"/>
      <c r="E11" s="132"/>
      <c r="F11" s="132"/>
      <c r="G11" s="132"/>
      <c r="H11" s="132"/>
      <c r="I11" s="132"/>
      <c r="J11" s="133"/>
    </row>
    <row r="12" spans="1:15" s="2" customFormat="1" ht="45" customHeight="1" thickTop="1" thickBot="1" x14ac:dyDescent="0.25">
      <c r="A12" s="151" t="s">
        <v>46</v>
      </c>
      <c r="B12" s="152"/>
      <c r="C12" s="4" t="s">
        <v>24</v>
      </c>
      <c r="D12" s="153" t="s">
        <v>47</v>
      </c>
      <c r="E12" s="154"/>
      <c r="F12" s="155" t="s">
        <v>3</v>
      </c>
      <c r="G12" s="156"/>
      <c r="H12" s="12" t="s">
        <v>43</v>
      </c>
      <c r="I12" s="33" t="s">
        <v>80</v>
      </c>
      <c r="J12" s="13" t="s">
        <v>70</v>
      </c>
      <c r="L12" s="28"/>
      <c r="M12" s="28"/>
      <c r="N12" s="28"/>
    </row>
    <row r="13" spans="1:15" s="2" customFormat="1" ht="15" customHeight="1" thickTop="1" x14ac:dyDescent="0.2">
      <c r="A13" s="157" t="s">
        <v>0</v>
      </c>
      <c r="B13" s="166" t="s">
        <v>10</v>
      </c>
      <c r="C13" s="169">
        <v>6</v>
      </c>
      <c r="D13" s="142" t="s">
        <v>128</v>
      </c>
      <c r="E13" s="143"/>
      <c r="F13" s="144" t="s">
        <v>107</v>
      </c>
      <c r="G13" s="145"/>
      <c r="H13" s="63" t="s">
        <v>2</v>
      </c>
      <c r="I13" s="8" t="s">
        <v>109</v>
      </c>
      <c r="J13" s="16" t="str">
        <f>"6/6"</f>
        <v>6/6</v>
      </c>
      <c r="L13" s="30"/>
      <c r="M13" s="30"/>
      <c r="N13" s="30"/>
    </row>
    <row r="14" spans="1:15" s="2" customFormat="1" ht="15" customHeight="1" x14ac:dyDescent="0.2">
      <c r="A14" s="158"/>
      <c r="B14" s="167"/>
      <c r="C14" s="170"/>
      <c r="D14" s="160" t="s">
        <v>116</v>
      </c>
      <c r="E14" s="161"/>
      <c r="F14" s="162" t="s">
        <v>193</v>
      </c>
      <c r="G14" s="163"/>
      <c r="H14" s="64" t="s">
        <v>7</v>
      </c>
      <c r="I14" s="66" t="s">
        <v>81</v>
      </c>
      <c r="J14" s="16" t="str">
        <f>"2/2"</f>
        <v>2/2</v>
      </c>
      <c r="L14" s="30"/>
      <c r="M14" s="30"/>
      <c r="N14" s="30"/>
    </row>
    <row r="15" spans="1:15" s="2" customFormat="1" ht="15" customHeight="1" x14ac:dyDescent="0.2">
      <c r="A15" s="158"/>
      <c r="B15" s="167"/>
      <c r="C15" s="170"/>
      <c r="D15" s="160" t="s">
        <v>110</v>
      </c>
      <c r="E15" s="161"/>
      <c r="F15" s="162" t="s">
        <v>112</v>
      </c>
      <c r="G15" s="163"/>
      <c r="H15" s="65" t="s">
        <v>2</v>
      </c>
      <c r="I15" s="66" t="s">
        <v>111</v>
      </c>
      <c r="J15" s="16" t="str">
        <f>"6/6"</f>
        <v>6/6</v>
      </c>
      <c r="L15" s="30"/>
      <c r="M15" s="30"/>
      <c r="N15" s="30"/>
    </row>
    <row r="16" spans="1:15" s="2" customFormat="1" ht="15" customHeight="1" x14ac:dyDescent="0.2">
      <c r="A16" s="158"/>
      <c r="B16" s="167"/>
      <c r="C16" s="170"/>
      <c r="D16" s="160" t="s">
        <v>110</v>
      </c>
      <c r="E16" s="161"/>
      <c r="F16" s="162" t="s">
        <v>9</v>
      </c>
      <c r="G16" s="163"/>
      <c r="H16" s="66" t="s">
        <v>2</v>
      </c>
      <c r="I16" s="66" t="s">
        <v>114</v>
      </c>
      <c r="J16" s="94" t="s">
        <v>173</v>
      </c>
      <c r="L16" s="30"/>
      <c r="M16" s="30"/>
      <c r="N16" s="30"/>
    </row>
    <row r="17" spans="1:14" s="2" customFormat="1" ht="15" customHeight="1" x14ac:dyDescent="0.2">
      <c r="A17" s="158"/>
      <c r="B17" s="167"/>
      <c r="C17" s="170"/>
      <c r="D17" s="59" t="s">
        <v>136</v>
      </c>
      <c r="E17" s="60"/>
      <c r="F17" s="162" t="s">
        <v>137</v>
      </c>
      <c r="G17" s="163"/>
      <c r="H17" s="66" t="s">
        <v>7</v>
      </c>
      <c r="I17" s="66" t="s">
        <v>81</v>
      </c>
      <c r="J17" s="16" t="str">
        <f>"2/2"</f>
        <v>2/2</v>
      </c>
      <c r="L17" s="30"/>
      <c r="M17" s="30"/>
      <c r="N17" s="30"/>
    </row>
    <row r="18" spans="1:14" s="2" customFormat="1" ht="15" customHeight="1" x14ac:dyDescent="0.2">
      <c r="A18" s="159"/>
      <c r="B18" s="168"/>
      <c r="C18" s="171"/>
      <c r="D18" s="164" t="s">
        <v>108</v>
      </c>
      <c r="E18" s="165"/>
      <c r="F18" s="162" t="s">
        <v>98</v>
      </c>
      <c r="G18" s="163"/>
      <c r="H18" s="65" t="s">
        <v>2</v>
      </c>
      <c r="I18" s="66" t="s">
        <v>81</v>
      </c>
      <c r="J18" s="16" t="str">
        <f>"1/1"</f>
        <v>1/1</v>
      </c>
      <c r="L18" s="30"/>
      <c r="M18" s="30"/>
      <c r="N18" s="30"/>
    </row>
    <row r="19" spans="1:14" s="2" customFormat="1" ht="15" customHeight="1" x14ac:dyDescent="0.2">
      <c r="A19" s="157" t="s">
        <v>1</v>
      </c>
      <c r="B19" s="172" t="s">
        <v>97</v>
      </c>
      <c r="C19" s="169">
        <v>6</v>
      </c>
      <c r="D19" s="173" t="s">
        <v>117</v>
      </c>
      <c r="E19" s="174"/>
      <c r="F19" s="177" t="s">
        <v>113</v>
      </c>
      <c r="G19" s="178"/>
      <c r="H19" s="67" t="s">
        <v>2</v>
      </c>
      <c r="I19" s="71" t="s">
        <v>72</v>
      </c>
      <c r="J19" s="16" t="str">
        <f>"2/4"</f>
        <v>2/4</v>
      </c>
      <c r="L19" s="31"/>
      <c r="M19" s="30"/>
      <c r="N19" s="30"/>
    </row>
    <row r="20" spans="1:14" s="2" customFormat="1" ht="15" customHeight="1" x14ac:dyDescent="0.2">
      <c r="A20" s="158"/>
      <c r="B20" s="167"/>
      <c r="C20" s="170"/>
      <c r="D20" s="175"/>
      <c r="E20" s="176"/>
      <c r="F20" s="179" t="s">
        <v>8</v>
      </c>
      <c r="G20" s="178"/>
      <c r="H20" s="64" t="s">
        <v>2</v>
      </c>
      <c r="I20" s="64" t="s">
        <v>72</v>
      </c>
      <c r="J20" s="16" t="str">
        <f>"10/10"</f>
        <v>10/10</v>
      </c>
      <c r="L20" s="31"/>
      <c r="M20" s="30"/>
      <c r="N20" s="30"/>
    </row>
    <row r="21" spans="1:14" s="2" customFormat="1" ht="15" customHeight="1" x14ac:dyDescent="0.2">
      <c r="A21" s="157" t="s">
        <v>4</v>
      </c>
      <c r="B21" s="172" t="s">
        <v>100</v>
      </c>
      <c r="C21" s="169">
        <v>14</v>
      </c>
      <c r="D21" s="160" t="s">
        <v>118</v>
      </c>
      <c r="E21" s="161"/>
      <c r="F21" s="162" t="s">
        <v>28</v>
      </c>
      <c r="G21" s="163"/>
      <c r="H21" s="68" t="s">
        <v>44</v>
      </c>
      <c r="I21" s="71" t="s">
        <v>72</v>
      </c>
      <c r="J21" s="62" t="str">
        <f>"3/3"</f>
        <v>3/3</v>
      </c>
      <c r="L21" s="30"/>
      <c r="M21" s="30"/>
      <c r="N21" s="30"/>
    </row>
    <row r="22" spans="1:14" s="2" customFormat="1" ht="15" customHeight="1" x14ac:dyDescent="0.2">
      <c r="A22" s="158"/>
      <c r="B22" s="167"/>
      <c r="C22" s="170"/>
      <c r="D22" s="160" t="s">
        <v>118</v>
      </c>
      <c r="E22" s="161"/>
      <c r="F22" s="162" t="s">
        <v>99</v>
      </c>
      <c r="G22" s="163"/>
      <c r="H22" s="65" t="s">
        <v>7</v>
      </c>
      <c r="I22" s="66" t="s">
        <v>72</v>
      </c>
      <c r="J22" s="10" t="s">
        <v>119</v>
      </c>
      <c r="L22" s="30"/>
      <c r="M22" s="30"/>
      <c r="N22" s="30"/>
    </row>
    <row r="23" spans="1:14" s="2" customFormat="1" ht="15" customHeight="1" x14ac:dyDescent="0.2">
      <c r="A23" s="158"/>
      <c r="B23" s="167"/>
      <c r="C23" s="170"/>
      <c r="D23" s="160" t="s">
        <v>128</v>
      </c>
      <c r="E23" s="161"/>
      <c r="F23" s="162" t="s">
        <v>210</v>
      </c>
      <c r="G23" s="163"/>
      <c r="H23" s="66" t="s">
        <v>147</v>
      </c>
      <c r="I23" s="66" t="s">
        <v>211</v>
      </c>
      <c r="J23" s="10" t="str">
        <f>"2/2"</f>
        <v>2/2</v>
      </c>
      <c r="L23" s="30"/>
      <c r="M23" s="30"/>
      <c r="N23" s="30"/>
    </row>
    <row r="24" spans="1:14" s="2" customFormat="1" ht="15" customHeight="1" x14ac:dyDescent="0.2">
      <c r="A24" s="158"/>
      <c r="B24" s="167"/>
      <c r="C24" s="170"/>
      <c r="D24" s="160" t="s">
        <v>128</v>
      </c>
      <c r="E24" s="161"/>
      <c r="F24" s="162" t="s">
        <v>138</v>
      </c>
      <c r="G24" s="163"/>
      <c r="H24" s="66" t="s">
        <v>2</v>
      </c>
      <c r="I24" s="66" t="s">
        <v>139</v>
      </c>
      <c r="J24" s="93" t="s">
        <v>173</v>
      </c>
      <c r="L24" s="30"/>
      <c r="M24" s="30"/>
      <c r="N24" s="30"/>
    </row>
    <row r="25" spans="1:14" s="2" customFormat="1" ht="15" customHeight="1" x14ac:dyDescent="0.2">
      <c r="A25" s="157" t="s">
        <v>2</v>
      </c>
      <c r="B25" s="166" t="s">
        <v>42</v>
      </c>
      <c r="C25" s="181">
        <v>36</v>
      </c>
      <c r="D25" s="160" t="s">
        <v>120</v>
      </c>
      <c r="E25" s="161"/>
      <c r="F25" s="162" t="s">
        <v>101</v>
      </c>
      <c r="G25" s="163"/>
      <c r="H25" s="56" t="s">
        <v>7</v>
      </c>
      <c r="I25" s="66" t="s">
        <v>121</v>
      </c>
      <c r="J25" s="16" t="str">
        <f>"3/3"</f>
        <v>3/3</v>
      </c>
      <c r="L25" s="30"/>
      <c r="M25" s="30"/>
      <c r="N25" s="30"/>
    </row>
    <row r="26" spans="1:14" s="2" customFormat="1" ht="15" customHeight="1" x14ac:dyDescent="0.2">
      <c r="A26" s="158"/>
      <c r="B26" s="180"/>
      <c r="C26" s="182"/>
      <c r="D26" s="160" t="s">
        <v>110</v>
      </c>
      <c r="E26" s="161"/>
      <c r="F26" s="162" t="s">
        <v>123</v>
      </c>
      <c r="G26" s="163"/>
      <c r="H26" s="69" t="s">
        <v>2</v>
      </c>
      <c r="I26" s="53" t="s">
        <v>124</v>
      </c>
      <c r="J26" s="10" t="str">
        <f>"4/4"</f>
        <v>4/4</v>
      </c>
      <c r="L26" s="28"/>
      <c r="M26" s="28"/>
      <c r="N26" s="28"/>
    </row>
    <row r="27" spans="1:14" s="2" customFormat="1" ht="15" customHeight="1" x14ac:dyDescent="0.2">
      <c r="A27" s="158"/>
      <c r="B27" s="180"/>
      <c r="C27" s="182"/>
      <c r="D27" s="160" t="s">
        <v>110</v>
      </c>
      <c r="E27" s="161"/>
      <c r="F27" s="162" t="s">
        <v>122</v>
      </c>
      <c r="G27" s="163"/>
      <c r="H27" s="69" t="s">
        <v>2</v>
      </c>
      <c r="I27" s="53" t="s">
        <v>121</v>
      </c>
      <c r="J27" s="10" t="str">
        <f>"1/2"</f>
        <v>1/2</v>
      </c>
      <c r="L27" s="28"/>
      <c r="M27" s="28"/>
      <c r="N27" s="28"/>
    </row>
    <row r="28" spans="1:14" s="2" customFormat="1" ht="15" customHeight="1" x14ac:dyDescent="0.2">
      <c r="A28" s="158"/>
      <c r="B28" s="180"/>
      <c r="C28" s="182"/>
      <c r="D28" s="160" t="s">
        <v>102</v>
      </c>
      <c r="E28" s="161"/>
      <c r="F28" s="162" t="s">
        <v>103</v>
      </c>
      <c r="G28" s="163"/>
      <c r="H28" s="69" t="s">
        <v>2</v>
      </c>
      <c r="I28" s="53" t="s">
        <v>81</v>
      </c>
      <c r="J28" s="10" t="str">
        <f>"2/2"</f>
        <v>2/2</v>
      </c>
      <c r="L28" s="28"/>
      <c r="M28" s="28"/>
      <c r="N28" s="28"/>
    </row>
    <row r="29" spans="1:14" s="2" customFormat="1" ht="15" customHeight="1" x14ac:dyDescent="0.2">
      <c r="A29" s="158"/>
      <c r="B29" s="180"/>
      <c r="C29" s="182"/>
      <c r="D29" s="160" t="s">
        <v>102</v>
      </c>
      <c r="E29" s="161"/>
      <c r="F29" s="162" t="s">
        <v>125</v>
      </c>
      <c r="G29" s="163"/>
      <c r="H29" s="52" t="s">
        <v>2</v>
      </c>
      <c r="I29" s="53" t="s">
        <v>126</v>
      </c>
      <c r="J29" s="10" t="str">
        <f>"3/3"</f>
        <v>3/3</v>
      </c>
      <c r="L29" s="28"/>
      <c r="M29" s="28"/>
      <c r="N29" s="28"/>
    </row>
    <row r="30" spans="1:14" s="2" customFormat="1" ht="15" customHeight="1" x14ac:dyDescent="0.2">
      <c r="A30" s="158"/>
      <c r="B30" s="180"/>
      <c r="C30" s="182"/>
      <c r="D30" s="164" t="s">
        <v>108</v>
      </c>
      <c r="E30" s="165"/>
      <c r="F30" s="162" t="s">
        <v>104</v>
      </c>
      <c r="G30" s="163"/>
      <c r="H30" s="52" t="s">
        <v>2</v>
      </c>
      <c r="I30" s="53" t="s">
        <v>115</v>
      </c>
      <c r="J30" s="10" t="str">
        <f>"1/1"</f>
        <v>1/1</v>
      </c>
      <c r="L30" s="28"/>
      <c r="M30" s="28"/>
      <c r="N30" s="28"/>
    </row>
    <row r="31" spans="1:14" s="2" customFormat="1" ht="15" customHeight="1" x14ac:dyDescent="0.2">
      <c r="A31" s="158"/>
      <c r="B31" s="180"/>
      <c r="C31" s="182"/>
      <c r="D31" s="160" t="s">
        <v>128</v>
      </c>
      <c r="E31" s="161"/>
      <c r="F31" s="162" t="s">
        <v>127</v>
      </c>
      <c r="G31" s="163"/>
      <c r="H31" s="52" t="s">
        <v>7</v>
      </c>
      <c r="I31" s="53" t="s">
        <v>129</v>
      </c>
      <c r="J31" s="10" t="str">
        <f>"5/5"</f>
        <v>5/5</v>
      </c>
      <c r="L31" s="28"/>
      <c r="M31" s="28"/>
      <c r="N31" s="28"/>
    </row>
    <row r="32" spans="1:14" s="2" customFormat="1" ht="15" customHeight="1" x14ac:dyDescent="0.2">
      <c r="A32" s="158"/>
      <c r="B32" s="180"/>
      <c r="C32" s="182"/>
      <c r="D32" s="164" t="s">
        <v>128</v>
      </c>
      <c r="E32" s="165"/>
      <c r="F32" s="162" t="s">
        <v>130</v>
      </c>
      <c r="G32" s="163"/>
      <c r="H32" s="52" t="s">
        <v>7</v>
      </c>
      <c r="I32" s="53" t="s">
        <v>72</v>
      </c>
      <c r="J32" s="10" t="str">
        <f>"10/10"</f>
        <v>10/10</v>
      </c>
      <c r="L32" s="28"/>
      <c r="M32" s="28"/>
      <c r="N32" s="28"/>
    </row>
    <row r="33" spans="1:14" s="2" customFormat="1" ht="15" customHeight="1" x14ac:dyDescent="0.2">
      <c r="A33" s="158"/>
      <c r="B33" s="180"/>
      <c r="C33" s="182"/>
      <c r="D33" s="164" t="s">
        <v>128</v>
      </c>
      <c r="E33" s="165"/>
      <c r="F33" s="162" t="s">
        <v>132</v>
      </c>
      <c r="G33" s="163"/>
      <c r="H33" s="52" t="s">
        <v>2</v>
      </c>
      <c r="I33" s="53" t="s">
        <v>131</v>
      </c>
      <c r="J33" s="10" t="str">
        <f>"3/3"</f>
        <v>3/3</v>
      </c>
      <c r="L33" s="28"/>
      <c r="M33" s="28"/>
      <c r="N33" s="28"/>
    </row>
    <row r="34" spans="1:14" s="2" customFormat="1" ht="15" customHeight="1" x14ac:dyDescent="0.2">
      <c r="A34" s="158"/>
      <c r="B34" s="180"/>
      <c r="C34" s="182"/>
      <c r="D34" s="164" t="s">
        <v>116</v>
      </c>
      <c r="E34" s="165"/>
      <c r="F34" s="162" t="s">
        <v>130</v>
      </c>
      <c r="G34" s="163"/>
      <c r="H34" s="52" t="s">
        <v>2</v>
      </c>
      <c r="I34" s="53" t="s">
        <v>72</v>
      </c>
      <c r="J34" s="10" t="str">
        <f>"3/3"</f>
        <v>3/3</v>
      </c>
      <c r="L34" s="28"/>
      <c r="M34" s="28"/>
      <c r="N34" s="28"/>
    </row>
    <row r="35" spans="1:14" s="2" customFormat="1" ht="15" customHeight="1" x14ac:dyDescent="0.2">
      <c r="A35" s="158"/>
      <c r="B35" s="180"/>
      <c r="C35" s="182"/>
      <c r="D35" s="59" t="s">
        <v>133</v>
      </c>
      <c r="E35" s="60"/>
      <c r="F35" s="162" t="s">
        <v>134</v>
      </c>
      <c r="G35" s="163"/>
      <c r="H35" s="52" t="s">
        <v>7</v>
      </c>
      <c r="I35" s="53" t="s">
        <v>135</v>
      </c>
      <c r="J35" s="10" t="str">
        <f>"3/3"</f>
        <v>3/3</v>
      </c>
      <c r="L35" s="28"/>
      <c r="M35" s="28"/>
      <c r="N35" s="28"/>
    </row>
    <row r="36" spans="1:14" s="2" customFormat="1" ht="15" customHeight="1" x14ac:dyDescent="0.2">
      <c r="A36" s="158"/>
      <c r="B36" s="180"/>
      <c r="C36" s="182"/>
      <c r="D36" s="59" t="s">
        <v>195</v>
      </c>
      <c r="E36" s="60"/>
      <c r="F36" s="162" t="s">
        <v>194</v>
      </c>
      <c r="G36" s="163"/>
      <c r="H36" s="52" t="s">
        <v>7</v>
      </c>
      <c r="I36" s="53" t="s">
        <v>196</v>
      </c>
      <c r="J36" s="10" t="str">
        <f>"4/4"</f>
        <v>4/4</v>
      </c>
      <c r="L36" s="28"/>
      <c r="M36" s="28"/>
      <c r="N36" s="28"/>
    </row>
    <row r="37" spans="1:14" s="2" customFormat="1" ht="15" customHeight="1" x14ac:dyDescent="0.2">
      <c r="A37" s="157" t="s">
        <v>5</v>
      </c>
      <c r="B37" s="172" t="s">
        <v>106</v>
      </c>
      <c r="C37" s="181">
        <v>4</v>
      </c>
      <c r="D37" s="186" t="s">
        <v>140</v>
      </c>
      <c r="E37" s="187"/>
      <c r="F37" s="162" t="s">
        <v>105</v>
      </c>
      <c r="G37" s="163"/>
      <c r="H37" s="66" t="s">
        <v>147</v>
      </c>
      <c r="I37" s="53" t="s">
        <v>135</v>
      </c>
      <c r="J37" s="10" t="s">
        <v>31</v>
      </c>
      <c r="L37" s="28"/>
      <c r="M37" s="28"/>
      <c r="N37" s="28"/>
    </row>
    <row r="38" spans="1:14" s="2" customFormat="1" ht="15" customHeight="1" thickBot="1" x14ac:dyDescent="0.25">
      <c r="A38" s="183"/>
      <c r="B38" s="184"/>
      <c r="C38" s="185"/>
      <c r="D38" s="188"/>
      <c r="E38" s="189"/>
      <c r="F38" s="190" t="s">
        <v>29</v>
      </c>
      <c r="G38" s="191"/>
      <c r="H38" s="70" t="s">
        <v>147</v>
      </c>
      <c r="I38" s="72" t="s">
        <v>30</v>
      </c>
      <c r="J38" s="22" t="s">
        <v>32</v>
      </c>
      <c r="L38" s="28"/>
      <c r="M38" s="28"/>
      <c r="N38" s="28"/>
    </row>
    <row r="39" spans="1:14" s="2" customFormat="1" ht="15" customHeight="1" thickTop="1" x14ac:dyDescent="0.2">
      <c r="A39" s="48"/>
      <c r="B39" s="42"/>
      <c r="C39" s="43"/>
      <c r="D39" s="41"/>
      <c r="E39" s="41"/>
      <c r="F39" s="44"/>
      <c r="G39" s="44"/>
      <c r="H39" s="45"/>
      <c r="I39" s="46"/>
      <c r="J39" s="47"/>
      <c r="L39" s="28"/>
      <c r="M39" s="28"/>
      <c r="N39" s="28"/>
    </row>
    <row r="40" spans="1:14" s="2" customFormat="1" ht="15" customHeight="1" x14ac:dyDescent="0.2">
      <c r="A40" s="48"/>
      <c r="B40" s="42"/>
      <c r="C40" s="43"/>
      <c r="D40" s="61"/>
      <c r="E40" s="41"/>
      <c r="F40" s="44"/>
      <c r="G40" s="44"/>
      <c r="H40" s="45"/>
      <c r="I40" s="46"/>
      <c r="J40" s="47"/>
      <c r="L40" s="28"/>
      <c r="M40" s="28"/>
      <c r="N40" s="28"/>
    </row>
  </sheetData>
  <mergeCells count="84">
    <mergeCell ref="F35:G35"/>
    <mergeCell ref="F36:G36"/>
    <mergeCell ref="D34:E34"/>
    <mergeCell ref="F34:G34"/>
    <mergeCell ref="A37:A38"/>
    <mergeCell ref="B37:B38"/>
    <mergeCell ref="C37:C38"/>
    <mergeCell ref="D37:E38"/>
    <mergeCell ref="F37:G37"/>
    <mergeCell ref="F38:G38"/>
    <mergeCell ref="F21:G21"/>
    <mergeCell ref="D22:E22"/>
    <mergeCell ref="D28:E28"/>
    <mergeCell ref="F28:G28"/>
    <mergeCell ref="A21:A24"/>
    <mergeCell ref="B21:B24"/>
    <mergeCell ref="C21:C24"/>
    <mergeCell ref="D21:E21"/>
    <mergeCell ref="F25:G25"/>
    <mergeCell ref="D26:E26"/>
    <mergeCell ref="F26:G26"/>
    <mergeCell ref="D27:E27"/>
    <mergeCell ref="F27:G27"/>
    <mergeCell ref="A25:A36"/>
    <mergeCell ref="B25:B36"/>
    <mergeCell ref="C25:C36"/>
    <mergeCell ref="D25:E25"/>
    <mergeCell ref="D29:E29"/>
    <mergeCell ref="D32:E32"/>
    <mergeCell ref="F32:G32"/>
    <mergeCell ref="D33:E33"/>
    <mergeCell ref="F33:G33"/>
    <mergeCell ref="F29:G29"/>
    <mergeCell ref="D30:E30"/>
    <mergeCell ref="F30:G30"/>
    <mergeCell ref="D31:E31"/>
    <mergeCell ref="F31:G31"/>
    <mergeCell ref="F22:G22"/>
    <mergeCell ref="D23:E23"/>
    <mergeCell ref="F23:G23"/>
    <mergeCell ref="D24:E24"/>
    <mergeCell ref="F24:G24"/>
    <mergeCell ref="A19:A20"/>
    <mergeCell ref="B19:B20"/>
    <mergeCell ref="C19:C20"/>
    <mergeCell ref="D19:E20"/>
    <mergeCell ref="F19:G19"/>
    <mergeCell ref="F20:G20"/>
    <mergeCell ref="F16:G16"/>
    <mergeCell ref="D18:E18"/>
    <mergeCell ref="F18:G18"/>
    <mergeCell ref="B13:B18"/>
    <mergeCell ref="C13:C18"/>
    <mergeCell ref="F17:G17"/>
    <mergeCell ref="D15:E15"/>
    <mergeCell ref="F15:G15"/>
    <mergeCell ref="D14:E14"/>
    <mergeCell ref="F14:G14"/>
    <mergeCell ref="A7:C7"/>
    <mergeCell ref="H7:I7"/>
    <mergeCell ref="A8:C8"/>
    <mergeCell ref="H8:I8"/>
    <mergeCell ref="D13:E13"/>
    <mergeCell ref="F13:G13"/>
    <mergeCell ref="A9:C9"/>
    <mergeCell ref="H9:I9"/>
    <mergeCell ref="A10:C10"/>
    <mergeCell ref="H10:I10"/>
    <mergeCell ref="A11:J11"/>
    <mergeCell ref="A12:B12"/>
    <mergeCell ref="D12:E12"/>
    <mergeCell ref="F12:G12"/>
    <mergeCell ref="A13:A18"/>
    <mergeCell ref="D16:E16"/>
    <mergeCell ref="A5:C5"/>
    <mergeCell ref="H5:I5"/>
    <mergeCell ref="A6:C6"/>
    <mergeCell ref="H6:I6"/>
    <mergeCell ref="A1:J1"/>
    <mergeCell ref="A3:E3"/>
    <mergeCell ref="F3:J3"/>
    <mergeCell ref="A4:C4"/>
    <mergeCell ref="F4:G4"/>
    <mergeCell ref="H4:J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zoomScaleNormal="100" workbookViewId="0">
      <selection activeCell="D6" sqref="D6:E12"/>
    </sheetView>
  </sheetViews>
  <sheetFormatPr baseColWidth="10" defaultColWidth="9.140625" defaultRowHeight="12.75" x14ac:dyDescent="0.2"/>
  <cols>
    <col min="1" max="1" width="4.28515625" style="1" customWidth="1"/>
    <col min="2" max="2" width="12.7109375" style="1" bestFit="1" customWidth="1"/>
    <col min="3" max="3" width="9.7109375" style="1" customWidth="1"/>
    <col min="4" max="4" width="10.28515625" style="1" customWidth="1"/>
    <col min="5" max="5" width="21.140625" style="1" customWidth="1"/>
    <col min="6" max="7" width="15.7109375" style="1" customWidth="1"/>
    <col min="8" max="8" width="6.140625" style="1" customWidth="1"/>
    <col min="9" max="9" width="11" style="1" customWidth="1"/>
    <col min="10" max="10" width="9.85546875" style="1" customWidth="1"/>
    <col min="11" max="15" width="9.140625" style="1"/>
    <col min="16" max="16" width="8.7109375" style="1" customWidth="1"/>
    <col min="17" max="16384" width="9.140625" style="1"/>
  </cols>
  <sheetData>
    <row r="1" spans="1:14" ht="15.75" x14ac:dyDescent="0.25">
      <c r="A1" s="129" t="s">
        <v>218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4" ht="13.5" thickBot="1" x14ac:dyDescent="0.25"/>
    <row r="3" spans="1:14" s="2" customFormat="1" ht="15" customHeight="1" thickTop="1" thickBot="1" x14ac:dyDescent="0.25">
      <c r="A3" s="131" t="s">
        <v>48</v>
      </c>
      <c r="B3" s="132"/>
      <c r="C3" s="132"/>
      <c r="D3" s="132"/>
      <c r="E3" s="132"/>
      <c r="F3" s="132"/>
      <c r="G3" s="132"/>
      <c r="H3" s="132"/>
      <c r="I3" s="132"/>
      <c r="J3" s="133"/>
      <c r="L3" s="28"/>
      <c r="M3" s="28"/>
      <c r="N3" s="28"/>
    </row>
    <row r="4" spans="1:14" s="2" customFormat="1" ht="45" customHeight="1" thickTop="1" thickBot="1" x14ac:dyDescent="0.25">
      <c r="A4" s="151" t="s">
        <v>46</v>
      </c>
      <c r="B4" s="152"/>
      <c r="C4" s="4" t="s">
        <v>24</v>
      </c>
      <c r="D4" s="153" t="s">
        <v>47</v>
      </c>
      <c r="E4" s="154"/>
      <c r="F4" s="155" t="s">
        <v>3</v>
      </c>
      <c r="G4" s="156"/>
      <c r="H4" s="12" t="s">
        <v>43</v>
      </c>
      <c r="I4" s="33" t="s">
        <v>80</v>
      </c>
      <c r="J4" s="13" t="s">
        <v>70</v>
      </c>
      <c r="L4" s="28"/>
      <c r="M4" s="28"/>
      <c r="N4" s="28"/>
    </row>
    <row r="5" spans="1:14" s="2" customFormat="1" ht="15" customHeight="1" thickTop="1" x14ac:dyDescent="0.2">
      <c r="A5" s="88" t="s">
        <v>33</v>
      </c>
      <c r="B5" s="37" t="s">
        <v>56</v>
      </c>
      <c r="C5" s="34">
        <v>4</v>
      </c>
      <c r="D5" s="192" t="s">
        <v>65</v>
      </c>
      <c r="E5" s="193"/>
      <c r="F5" s="144" t="s">
        <v>66</v>
      </c>
      <c r="G5" s="145"/>
      <c r="H5" s="49" t="s">
        <v>2</v>
      </c>
      <c r="I5" s="49" t="s">
        <v>67</v>
      </c>
      <c r="J5" s="35">
        <v>1</v>
      </c>
      <c r="L5" s="28"/>
      <c r="M5" s="28"/>
      <c r="N5" s="28"/>
    </row>
    <row r="6" spans="1:14" s="2" customFormat="1" ht="15" customHeight="1" x14ac:dyDescent="0.2">
      <c r="A6" s="157" t="s">
        <v>6</v>
      </c>
      <c r="B6" s="172" t="s">
        <v>170</v>
      </c>
      <c r="C6" s="181">
        <v>12</v>
      </c>
      <c r="D6" s="194" t="s">
        <v>65</v>
      </c>
      <c r="E6" s="195"/>
      <c r="F6" s="162" t="s">
        <v>144</v>
      </c>
      <c r="G6" s="163"/>
      <c r="H6" s="51" t="s">
        <v>2</v>
      </c>
      <c r="I6" s="50" t="s">
        <v>81</v>
      </c>
      <c r="J6" s="14" t="str">
        <f>"1/1"</f>
        <v>1/1</v>
      </c>
      <c r="L6" s="28"/>
      <c r="M6" s="28"/>
      <c r="N6" s="28"/>
    </row>
    <row r="7" spans="1:14" s="2" customFormat="1" ht="15" customHeight="1" x14ac:dyDescent="0.2">
      <c r="A7" s="158"/>
      <c r="B7" s="198"/>
      <c r="C7" s="182"/>
      <c r="D7" s="194"/>
      <c r="E7" s="195"/>
      <c r="F7" s="162" t="s">
        <v>69</v>
      </c>
      <c r="G7" s="163"/>
      <c r="H7" s="51" t="s">
        <v>2</v>
      </c>
      <c r="I7" s="79" t="s">
        <v>192</v>
      </c>
      <c r="J7" s="14">
        <v>0.5</v>
      </c>
      <c r="L7" s="28"/>
      <c r="M7" s="28"/>
      <c r="N7" s="28"/>
    </row>
    <row r="8" spans="1:14" s="2" customFormat="1" ht="15" customHeight="1" x14ac:dyDescent="0.2">
      <c r="A8" s="158"/>
      <c r="B8" s="198"/>
      <c r="C8" s="182"/>
      <c r="D8" s="194"/>
      <c r="E8" s="195"/>
      <c r="F8" s="162" t="s">
        <v>94</v>
      </c>
      <c r="G8" s="163"/>
      <c r="H8" s="51" t="s">
        <v>2</v>
      </c>
      <c r="I8" s="50" t="s">
        <v>87</v>
      </c>
      <c r="J8" s="14">
        <v>4</v>
      </c>
      <c r="L8" s="28"/>
      <c r="M8" s="28"/>
      <c r="N8" s="28"/>
    </row>
    <row r="9" spans="1:14" s="2" customFormat="1" ht="15" customHeight="1" x14ac:dyDescent="0.2">
      <c r="A9" s="158"/>
      <c r="B9" s="198"/>
      <c r="C9" s="182"/>
      <c r="D9" s="194"/>
      <c r="E9" s="195"/>
      <c r="F9" s="162" t="s">
        <v>71</v>
      </c>
      <c r="G9" s="163"/>
      <c r="H9" s="51" t="s">
        <v>44</v>
      </c>
      <c r="I9" s="50" t="s">
        <v>72</v>
      </c>
      <c r="J9" s="14">
        <v>3</v>
      </c>
      <c r="L9" s="28"/>
      <c r="M9" s="28"/>
      <c r="N9" s="28"/>
    </row>
    <row r="10" spans="1:14" s="2" customFormat="1" ht="15" customHeight="1" x14ac:dyDescent="0.2">
      <c r="A10" s="158"/>
      <c r="B10" s="198"/>
      <c r="C10" s="182"/>
      <c r="D10" s="194"/>
      <c r="E10" s="195"/>
      <c r="F10" s="162" t="s">
        <v>86</v>
      </c>
      <c r="G10" s="163"/>
      <c r="H10" s="51" t="s">
        <v>2</v>
      </c>
      <c r="I10" s="50" t="s">
        <v>87</v>
      </c>
      <c r="J10" s="14">
        <v>1</v>
      </c>
      <c r="L10" s="28"/>
      <c r="M10" s="28"/>
      <c r="N10" s="28"/>
    </row>
    <row r="11" spans="1:14" s="2" customFormat="1" ht="15" customHeight="1" x14ac:dyDescent="0.2">
      <c r="A11" s="158"/>
      <c r="B11" s="198"/>
      <c r="C11" s="182"/>
      <c r="D11" s="194"/>
      <c r="E11" s="195"/>
      <c r="F11" s="177" t="s">
        <v>171</v>
      </c>
      <c r="G11" s="163"/>
      <c r="H11" s="51" t="s">
        <v>2</v>
      </c>
      <c r="I11" s="79" t="s">
        <v>172</v>
      </c>
      <c r="J11" s="91" t="s">
        <v>173</v>
      </c>
      <c r="L11" s="28"/>
      <c r="M11" s="28"/>
      <c r="N11" s="28"/>
    </row>
    <row r="12" spans="1:14" s="2" customFormat="1" ht="15" customHeight="1" x14ac:dyDescent="0.2">
      <c r="A12" s="159"/>
      <c r="B12" s="199"/>
      <c r="C12" s="200"/>
      <c r="D12" s="196"/>
      <c r="E12" s="197"/>
      <c r="F12" s="177" t="s">
        <v>174</v>
      </c>
      <c r="G12" s="163"/>
      <c r="H12" s="51" t="s">
        <v>2</v>
      </c>
      <c r="I12" s="79" t="s">
        <v>175</v>
      </c>
      <c r="J12" s="91" t="s">
        <v>173</v>
      </c>
      <c r="L12" s="28"/>
      <c r="M12" s="28"/>
      <c r="N12" s="28"/>
    </row>
    <row r="13" spans="1:14" s="2" customFormat="1" ht="15" customHeight="1" x14ac:dyDescent="0.2">
      <c r="A13" s="157" t="s">
        <v>49</v>
      </c>
      <c r="B13" s="172" t="s">
        <v>177</v>
      </c>
      <c r="C13" s="181">
        <v>6</v>
      </c>
      <c r="D13" s="201" t="s">
        <v>65</v>
      </c>
      <c r="E13" s="202"/>
      <c r="F13" s="162" t="s">
        <v>208</v>
      </c>
      <c r="G13" s="163"/>
      <c r="H13" s="51" t="s">
        <v>2</v>
      </c>
      <c r="I13" s="50" t="s">
        <v>68</v>
      </c>
      <c r="J13" s="14">
        <v>2</v>
      </c>
      <c r="L13" s="28"/>
      <c r="M13" s="28"/>
      <c r="N13" s="28"/>
    </row>
    <row r="14" spans="1:14" s="2" customFormat="1" ht="15" customHeight="1" x14ac:dyDescent="0.2">
      <c r="A14" s="158"/>
      <c r="B14" s="198"/>
      <c r="C14" s="182"/>
      <c r="D14" s="194"/>
      <c r="E14" s="195"/>
      <c r="F14" s="162" t="s">
        <v>209</v>
      </c>
      <c r="G14" s="163"/>
      <c r="H14" s="51" t="s">
        <v>2</v>
      </c>
      <c r="I14" s="50" t="s">
        <v>68</v>
      </c>
      <c r="J14" s="14">
        <v>2</v>
      </c>
      <c r="L14" s="28"/>
      <c r="M14" s="28"/>
      <c r="N14" s="28"/>
    </row>
    <row r="15" spans="1:14" s="2" customFormat="1" ht="15" customHeight="1" x14ac:dyDescent="0.2">
      <c r="A15" s="157" t="s">
        <v>50</v>
      </c>
      <c r="B15" s="172" t="s">
        <v>198</v>
      </c>
      <c r="C15" s="181" t="s">
        <v>73</v>
      </c>
      <c r="D15" s="201" t="s">
        <v>65</v>
      </c>
      <c r="E15" s="202"/>
      <c r="F15" s="162" t="s">
        <v>74</v>
      </c>
      <c r="G15" s="163"/>
      <c r="H15" s="52" t="s">
        <v>2</v>
      </c>
      <c r="I15" s="53" t="s">
        <v>67</v>
      </c>
      <c r="J15" s="58" t="str">
        <f>"4/10"</f>
        <v>4/10</v>
      </c>
      <c r="L15" s="28"/>
      <c r="M15" s="28"/>
      <c r="N15" s="28"/>
    </row>
    <row r="16" spans="1:14" s="2" customFormat="1" ht="15" customHeight="1" x14ac:dyDescent="0.2">
      <c r="A16" s="159"/>
      <c r="B16" s="199"/>
      <c r="C16" s="200"/>
      <c r="D16" s="196"/>
      <c r="E16" s="197"/>
      <c r="F16" s="162" t="s">
        <v>75</v>
      </c>
      <c r="G16" s="163"/>
      <c r="H16" s="52" t="s">
        <v>2</v>
      </c>
      <c r="I16" s="53" t="s">
        <v>67</v>
      </c>
      <c r="J16" s="58" t="str">
        <f>"12/6"</f>
        <v>12/6</v>
      </c>
      <c r="L16" s="28"/>
      <c r="M16" s="28"/>
      <c r="N16" s="28"/>
    </row>
    <row r="17" spans="1:14" s="2" customFormat="1" ht="15" customHeight="1" x14ac:dyDescent="0.2">
      <c r="A17" s="157" t="s">
        <v>51</v>
      </c>
      <c r="B17" s="172" t="s">
        <v>53</v>
      </c>
      <c r="C17" s="181">
        <v>6</v>
      </c>
      <c r="D17" s="201" t="s">
        <v>65</v>
      </c>
      <c r="E17" s="202"/>
      <c r="F17" s="162" t="s">
        <v>141</v>
      </c>
      <c r="G17" s="163"/>
      <c r="H17" s="52" t="s">
        <v>7</v>
      </c>
      <c r="I17" s="53" t="s">
        <v>81</v>
      </c>
      <c r="J17" s="58" t="str">
        <f>"16/10"</f>
        <v>16/10</v>
      </c>
      <c r="L17" s="28"/>
      <c r="M17" s="28"/>
      <c r="N17" s="28"/>
    </row>
    <row r="18" spans="1:14" s="2" customFormat="1" ht="15" customHeight="1" x14ac:dyDescent="0.2">
      <c r="A18" s="158"/>
      <c r="B18" s="198"/>
      <c r="C18" s="182"/>
      <c r="D18" s="194"/>
      <c r="E18" s="195"/>
      <c r="F18" s="162" t="s">
        <v>142</v>
      </c>
      <c r="G18" s="163"/>
      <c r="H18" s="52" t="s">
        <v>7</v>
      </c>
      <c r="I18" s="53" t="s">
        <v>81</v>
      </c>
      <c r="J18" s="90" t="s">
        <v>212</v>
      </c>
      <c r="L18" s="28"/>
      <c r="M18" s="28"/>
      <c r="N18" s="28"/>
    </row>
    <row r="19" spans="1:14" s="2" customFormat="1" ht="15" customHeight="1" x14ac:dyDescent="0.2">
      <c r="A19" s="158"/>
      <c r="B19" s="198"/>
      <c r="C19" s="182"/>
      <c r="D19" s="194"/>
      <c r="E19" s="195"/>
      <c r="F19" s="177" t="s">
        <v>201</v>
      </c>
      <c r="G19" s="204"/>
      <c r="H19" s="52" t="s">
        <v>7</v>
      </c>
      <c r="I19" s="80" t="s">
        <v>81</v>
      </c>
      <c r="J19" s="89" t="s">
        <v>202</v>
      </c>
      <c r="L19" s="28"/>
      <c r="M19" s="28"/>
      <c r="N19" s="28"/>
    </row>
    <row r="20" spans="1:14" s="2" customFormat="1" ht="15" customHeight="1" x14ac:dyDescent="0.2">
      <c r="A20" s="158"/>
      <c r="B20" s="198"/>
      <c r="C20" s="182"/>
      <c r="D20" s="194"/>
      <c r="E20" s="195"/>
      <c r="F20" s="162" t="s">
        <v>82</v>
      </c>
      <c r="G20" s="163"/>
      <c r="H20" s="52" t="s">
        <v>7</v>
      </c>
      <c r="I20" s="53" t="s">
        <v>81</v>
      </c>
      <c r="J20" s="58" t="str">
        <f>"2/20"</f>
        <v>2/20</v>
      </c>
      <c r="L20" s="28"/>
      <c r="M20" s="28"/>
      <c r="N20" s="28"/>
    </row>
    <row r="21" spans="1:14" s="2" customFormat="1" ht="15" customHeight="1" x14ac:dyDescent="0.2">
      <c r="A21" s="158"/>
      <c r="B21" s="198"/>
      <c r="C21" s="182"/>
      <c r="D21" s="194"/>
      <c r="E21" s="195"/>
      <c r="F21" s="162" t="s">
        <v>83</v>
      </c>
      <c r="G21" s="163"/>
      <c r="H21" s="52" t="s">
        <v>7</v>
      </c>
      <c r="I21" s="53" t="s">
        <v>81</v>
      </c>
      <c r="J21" s="58" t="str">
        <f>"4/20"</f>
        <v>4/20</v>
      </c>
      <c r="L21" s="28"/>
      <c r="M21" s="28"/>
      <c r="N21" s="28"/>
    </row>
    <row r="22" spans="1:14" s="2" customFormat="1" ht="15" customHeight="1" x14ac:dyDescent="0.2">
      <c r="A22" s="205"/>
      <c r="B22" s="206"/>
      <c r="C22" s="206"/>
      <c r="D22" s="207"/>
      <c r="E22" s="208"/>
      <c r="F22" s="203" t="s">
        <v>200</v>
      </c>
      <c r="G22" s="204"/>
      <c r="H22" s="52" t="s">
        <v>7</v>
      </c>
      <c r="I22" s="87" t="s">
        <v>197</v>
      </c>
      <c r="J22" s="58" t="str">
        <f>"0/20"</f>
        <v>0/20</v>
      </c>
      <c r="L22" s="28"/>
      <c r="M22" s="28"/>
      <c r="N22" s="28"/>
    </row>
    <row r="23" spans="1:14" s="2" customFormat="1" ht="15" customHeight="1" x14ac:dyDescent="0.2">
      <c r="A23" s="157" t="s">
        <v>52</v>
      </c>
      <c r="B23" s="172" t="s">
        <v>54</v>
      </c>
      <c r="C23" s="181">
        <v>10</v>
      </c>
      <c r="D23" s="201" t="s">
        <v>65</v>
      </c>
      <c r="E23" s="202"/>
      <c r="F23" s="162" t="s">
        <v>84</v>
      </c>
      <c r="G23" s="163"/>
      <c r="H23" s="52" t="s">
        <v>2</v>
      </c>
      <c r="I23" s="53" t="s">
        <v>81</v>
      </c>
      <c r="J23" s="10">
        <v>0.5</v>
      </c>
      <c r="L23" s="28"/>
      <c r="M23" s="28"/>
      <c r="N23" s="28"/>
    </row>
    <row r="24" spans="1:14" s="2" customFormat="1" ht="15" customHeight="1" x14ac:dyDescent="0.2">
      <c r="A24" s="158"/>
      <c r="B24" s="198"/>
      <c r="C24" s="182"/>
      <c r="D24" s="194"/>
      <c r="E24" s="195"/>
      <c r="F24" s="162" t="s">
        <v>85</v>
      </c>
      <c r="G24" s="163"/>
      <c r="H24" s="52" t="s">
        <v>2</v>
      </c>
      <c r="I24" s="53" t="s">
        <v>81</v>
      </c>
      <c r="J24" s="10">
        <v>2</v>
      </c>
      <c r="L24" s="28"/>
      <c r="M24" s="28"/>
      <c r="N24" s="28"/>
    </row>
    <row r="25" spans="1:14" s="2" customFormat="1" ht="15" customHeight="1" x14ac:dyDescent="0.2">
      <c r="A25" s="158"/>
      <c r="B25" s="198"/>
      <c r="C25" s="182"/>
      <c r="D25" s="194"/>
      <c r="E25" s="195"/>
      <c r="F25" s="162" t="s">
        <v>90</v>
      </c>
      <c r="G25" s="163"/>
      <c r="H25" s="52" t="s">
        <v>2</v>
      </c>
      <c r="I25" s="53" t="s">
        <v>81</v>
      </c>
      <c r="J25" s="10">
        <v>10</v>
      </c>
      <c r="L25" s="28"/>
      <c r="M25" s="28"/>
      <c r="N25" s="28"/>
    </row>
    <row r="26" spans="1:14" s="2" customFormat="1" ht="15" customHeight="1" x14ac:dyDescent="0.2">
      <c r="A26" s="158"/>
      <c r="B26" s="198"/>
      <c r="C26" s="182"/>
      <c r="D26" s="194"/>
      <c r="E26" s="195"/>
      <c r="F26" s="162" t="s">
        <v>89</v>
      </c>
      <c r="G26" s="163"/>
      <c r="H26" s="52" t="s">
        <v>2</v>
      </c>
      <c r="I26" s="53" t="s">
        <v>81</v>
      </c>
      <c r="J26" s="10">
        <v>10</v>
      </c>
      <c r="L26" s="28"/>
      <c r="M26" s="28"/>
      <c r="N26" s="28"/>
    </row>
    <row r="27" spans="1:14" s="2" customFormat="1" ht="15" customHeight="1" x14ac:dyDescent="0.2">
      <c r="A27" s="158"/>
      <c r="B27" s="198"/>
      <c r="C27" s="182"/>
      <c r="D27" s="194"/>
      <c r="E27" s="195"/>
      <c r="F27" s="162" t="s">
        <v>213</v>
      </c>
      <c r="G27" s="163"/>
      <c r="H27" s="52" t="s">
        <v>2</v>
      </c>
      <c r="I27" s="53" t="s">
        <v>91</v>
      </c>
      <c r="J27" s="10" t="s">
        <v>92</v>
      </c>
      <c r="L27" s="28"/>
      <c r="M27" s="28"/>
      <c r="N27" s="28"/>
    </row>
    <row r="28" spans="1:14" s="2" customFormat="1" ht="15" customHeight="1" x14ac:dyDescent="0.2">
      <c r="A28" s="158"/>
      <c r="B28" s="198"/>
      <c r="C28" s="182"/>
      <c r="D28" s="194"/>
      <c r="E28" s="195"/>
      <c r="F28" s="162" t="s">
        <v>145</v>
      </c>
      <c r="G28" s="163"/>
      <c r="H28" s="52" t="s">
        <v>2</v>
      </c>
      <c r="I28" s="95" t="s">
        <v>93</v>
      </c>
      <c r="J28" s="10">
        <v>4</v>
      </c>
      <c r="L28" s="28"/>
      <c r="M28" s="28"/>
      <c r="N28" s="28"/>
    </row>
    <row r="29" spans="1:14" s="2" customFormat="1" ht="15" customHeight="1" x14ac:dyDescent="0.2">
      <c r="A29" s="158"/>
      <c r="B29" s="198"/>
      <c r="C29" s="182"/>
      <c r="D29" s="194"/>
      <c r="E29" s="195"/>
      <c r="F29" s="162" t="s">
        <v>95</v>
      </c>
      <c r="G29" s="163"/>
      <c r="H29" s="52" t="s">
        <v>2</v>
      </c>
      <c r="I29" s="53" t="s">
        <v>81</v>
      </c>
      <c r="J29" s="58" t="str">
        <f>"2/6"</f>
        <v>2/6</v>
      </c>
      <c r="L29" s="28"/>
      <c r="M29" s="28"/>
      <c r="N29" s="28"/>
    </row>
    <row r="30" spans="1:14" s="2" customFormat="1" ht="15" customHeight="1" x14ac:dyDescent="0.2">
      <c r="A30" s="158"/>
      <c r="B30" s="198"/>
      <c r="C30" s="182"/>
      <c r="D30" s="194"/>
      <c r="E30" s="195"/>
      <c r="F30" s="162" t="s">
        <v>143</v>
      </c>
      <c r="G30" s="163"/>
      <c r="H30" s="52" t="s">
        <v>2</v>
      </c>
      <c r="I30" s="53" t="s">
        <v>146</v>
      </c>
      <c r="J30" s="62" t="str">
        <f>"3/5"</f>
        <v>3/5</v>
      </c>
      <c r="L30" s="28"/>
      <c r="M30" s="28"/>
      <c r="N30" s="28"/>
    </row>
    <row r="31" spans="1:14" s="2" customFormat="1" ht="15" customHeight="1" x14ac:dyDescent="0.2">
      <c r="A31" s="158"/>
      <c r="B31" s="198"/>
      <c r="C31" s="182"/>
      <c r="D31" s="194"/>
      <c r="E31" s="195"/>
      <c r="F31" s="162" t="s">
        <v>96</v>
      </c>
      <c r="G31" s="163"/>
      <c r="H31" s="52" t="s">
        <v>2</v>
      </c>
      <c r="I31" s="53" t="s">
        <v>81</v>
      </c>
      <c r="J31" s="14">
        <v>2</v>
      </c>
      <c r="L31" s="28"/>
      <c r="M31" s="28"/>
      <c r="N31" s="28"/>
    </row>
    <row r="32" spans="1:14" s="2" customFormat="1" ht="15" customHeight="1" x14ac:dyDescent="0.2">
      <c r="A32" s="159"/>
      <c r="B32" s="199"/>
      <c r="C32" s="200"/>
      <c r="D32" s="196"/>
      <c r="E32" s="197"/>
      <c r="F32" s="162" t="s">
        <v>88</v>
      </c>
      <c r="G32" s="163"/>
      <c r="H32" s="52" t="s">
        <v>2</v>
      </c>
      <c r="I32" s="95" t="s">
        <v>93</v>
      </c>
      <c r="J32" s="10" t="str">
        <f>"30"</f>
        <v>30</v>
      </c>
      <c r="L32" s="28"/>
      <c r="M32" s="28"/>
      <c r="N32" s="28"/>
    </row>
    <row r="33" spans="1:14" s="2" customFormat="1" ht="15" customHeight="1" x14ac:dyDescent="0.2">
      <c r="A33" s="157" t="s">
        <v>57</v>
      </c>
      <c r="B33" s="172" t="s">
        <v>199</v>
      </c>
      <c r="C33" s="181">
        <v>8</v>
      </c>
      <c r="D33" s="201" t="s">
        <v>65</v>
      </c>
      <c r="E33" s="202"/>
      <c r="F33" s="203" t="s">
        <v>203</v>
      </c>
      <c r="G33" s="163"/>
      <c r="H33" s="52" t="s">
        <v>2</v>
      </c>
      <c r="I33" s="53" t="s">
        <v>76</v>
      </c>
      <c r="J33" s="36" t="s">
        <v>78</v>
      </c>
      <c r="L33" s="28"/>
      <c r="M33" s="28"/>
      <c r="N33" s="28"/>
    </row>
    <row r="34" spans="1:14" s="2" customFormat="1" ht="15" customHeight="1" x14ac:dyDescent="0.2">
      <c r="A34" s="158"/>
      <c r="B34" s="198"/>
      <c r="C34" s="182"/>
      <c r="D34" s="194"/>
      <c r="E34" s="195"/>
      <c r="F34" s="177" t="s">
        <v>204</v>
      </c>
      <c r="G34" s="163"/>
      <c r="H34" s="52" t="s">
        <v>2</v>
      </c>
      <c r="I34" s="53" t="s">
        <v>77</v>
      </c>
      <c r="J34" s="36" t="s">
        <v>79</v>
      </c>
      <c r="L34" s="28"/>
      <c r="M34" s="28"/>
      <c r="N34" s="28"/>
    </row>
    <row r="35" spans="1:14" s="2" customFormat="1" ht="15" customHeight="1" x14ac:dyDescent="0.2">
      <c r="A35" s="158"/>
      <c r="B35" s="198"/>
      <c r="C35" s="182"/>
      <c r="D35" s="194"/>
      <c r="E35" s="195"/>
      <c r="F35" s="162" t="s">
        <v>178</v>
      </c>
      <c r="G35" s="163"/>
      <c r="H35" s="66" t="s">
        <v>147</v>
      </c>
      <c r="I35" s="80" t="s">
        <v>175</v>
      </c>
      <c r="J35" s="92" t="s">
        <v>173</v>
      </c>
      <c r="L35" s="28"/>
      <c r="M35" s="28"/>
      <c r="N35" s="28"/>
    </row>
    <row r="36" spans="1:14" s="2" customFormat="1" ht="15" customHeight="1" x14ac:dyDescent="0.2">
      <c r="A36" s="157" t="s">
        <v>176</v>
      </c>
      <c r="B36" s="172" t="s">
        <v>55</v>
      </c>
      <c r="C36" s="169">
        <v>8</v>
      </c>
      <c r="D36" s="210" t="s">
        <v>65</v>
      </c>
      <c r="E36" s="211"/>
      <c r="F36" s="177" t="s">
        <v>205</v>
      </c>
      <c r="G36" s="163"/>
      <c r="H36" s="56" t="s">
        <v>2</v>
      </c>
      <c r="I36" s="8" t="s">
        <v>215</v>
      </c>
      <c r="J36" s="36">
        <v>12</v>
      </c>
      <c r="L36" s="28"/>
      <c r="M36" s="28"/>
      <c r="N36" s="28"/>
    </row>
    <row r="37" spans="1:14" s="2" customFormat="1" ht="15" customHeight="1" x14ac:dyDescent="0.2">
      <c r="A37" s="158"/>
      <c r="B37" s="198"/>
      <c r="C37" s="170"/>
      <c r="D37" s="212"/>
      <c r="E37" s="213"/>
      <c r="F37" s="177" t="s">
        <v>206</v>
      </c>
      <c r="G37" s="163"/>
      <c r="H37" s="56" t="s">
        <v>2</v>
      </c>
      <c r="I37" s="8" t="s">
        <v>216</v>
      </c>
      <c r="J37" s="36">
        <v>6</v>
      </c>
      <c r="L37" s="28"/>
      <c r="M37" s="28"/>
      <c r="N37" s="28"/>
    </row>
    <row r="38" spans="1:14" s="2" customFormat="1" ht="15" customHeight="1" thickBot="1" x14ac:dyDescent="0.25">
      <c r="A38" s="183"/>
      <c r="B38" s="184"/>
      <c r="C38" s="209"/>
      <c r="D38" s="214"/>
      <c r="E38" s="215"/>
      <c r="F38" s="216" t="s">
        <v>214</v>
      </c>
      <c r="G38" s="217"/>
      <c r="H38" s="54" t="s">
        <v>2</v>
      </c>
      <c r="I38" s="57" t="s">
        <v>72</v>
      </c>
      <c r="J38" s="55">
        <v>2</v>
      </c>
      <c r="L38" s="30"/>
      <c r="M38" s="30"/>
      <c r="N38" s="30"/>
    </row>
    <row r="39" spans="1:14" ht="13.5" thickTop="1" x14ac:dyDescent="0.2"/>
  </sheetData>
  <mergeCells count="68">
    <mergeCell ref="A36:A38"/>
    <mergeCell ref="B36:B38"/>
    <mergeCell ref="C36:C38"/>
    <mergeCell ref="D36:E38"/>
    <mergeCell ref="F36:G36"/>
    <mergeCell ref="F37:G37"/>
    <mergeCell ref="F38:G38"/>
    <mergeCell ref="F33:G33"/>
    <mergeCell ref="F34:G34"/>
    <mergeCell ref="A23:A32"/>
    <mergeCell ref="B23:B32"/>
    <mergeCell ref="C23:C32"/>
    <mergeCell ref="D23:E32"/>
    <mergeCell ref="F23:G23"/>
    <mergeCell ref="F24:G24"/>
    <mergeCell ref="A33:A35"/>
    <mergeCell ref="B33:B35"/>
    <mergeCell ref="F35:G35"/>
    <mergeCell ref="C33:C35"/>
    <mergeCell ref="D33:E35"/>
    <mergeCell ref="F29:G29"/>
    <mergeCell ref="F30:G30"/>
    <mergeCell ref="F31:G31"/>
    <mergeCell ref="F32:G32"/>
    <mergeCell ref="F27:G27"/>
    <mergeCell ref="F28:G28"/>
    <mergeCell ref="F25:G25"/>
    <mergeCell ref="F26:G26"/>
    <mergeCell ref="F21:G21"/>
    <mergeCell ref="F22:G22"/>
    <mergeCell ref="A17:A22"/>
    <mergeCell ref="B17:B22"/>
    <mergeCell ref="C17:C22"/>
    <mergeCell ref="D17:E22"/>
    <mergeCell ref="F17:G17"/>
    <mergeCell ref="F18:G18"/>
    <mergeCell ref="F19:G19"/>
    <mergeCell ref="F20:G20"/>
    <mergeCell ref="A15:A16"/>
    <mergeCell ref="B15:B16"/>
    <mergeCell ref="C15:C16"/>
    <mergeCell ref="D15:E16"/>
    <mergeCell ref="F7:G7"/>
    <mergeCell ref="F8:G8"/>
    <mergeCell ref="F9:G9"/>
    <mergeCell ref="F10:G10"/>
    <mergeCell ref="F12:G12"/>
    <mergeCell ref="A13:A14"/>
    <mergeCell ref="F15:G15"/>
    <mergeCell ref="F16:G16"/>
    <mergeCell ref="B13:B14"/>
    <mergeCell ref="C13:C14"/>
    <mergeCell ref="D13:E14"/>
    <mergeCell ref="F13:G13"/>
    <mergeCell ref="F14:G14"/>
    <mergeCell ref="A1:J1"/>
    <mergeCell ref="F11:G11"/>
    <mergeCell ref="A3:J3"/>
    <mergeCell ref="A4:B4"/>
    <mergeCell ref="D4:E4"/>
    <mergeCell ref="F4:G4"/>
    <mergeCell ref="D5:E5"/>
    <mergeCell ref="F5:G5"/>
    <mergeCell ref="D6:E12"/>
    <mergeCell ref="F6:G6"/>
    <mergeCell ref="A6:A12"/>
    <mergeCell ref="B6:B12"/>
    <mergeCell ref="C6:C12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4"/>
  <sheetViews>
    <sheetView tabSelected="1" zoomScaleNormal="100" workbookViewId="0">
      <selection sqref="A1:J1"/>
    </sheetView>
  </sheetViews>
  <sheetFormatPr baseColWidth="10" defaultColWidth="9.140625" defaultRowHeight="12.75" x14ac:dyDescent="0.2"/>
  <cols>
    <col min="1" max="1" width="4.28515625" style="1" customWidth="1"/>
    <col min="2" max="2" width="12.7109375" style="1" bestFit="1" customWidth="1"/>
    <col min="3" max="3" width="9.7109375" style="1" customWidth="1"/>
    <col min="4" max="4" width="10.28515625" style="1" customWidth="1"/>
    <col min="5" max="5" width="21.140625" style="1" customWidth="1"/>
    <col min="6" max="7" width="15.7109375" style="1" customWidth="1"/>
    <col min="8" max="8" width="6.140625" style="1" customWidth="1"/>
    <col min="9" max="9" width="11" style="1" customWidth="1"/>
    <col min="10" max="10" width="9.85546875" style="1" customWidth="1"/>
    <col min="11" max="15" width="9.140625" style="1"/>
    <col min="16" max="16" width="8.7109375" style="1" customWidth="1"/>
    <col min="17" max="16384" width="9.140625" style="1"/>
  </cols>
  <sheetData>
    <row r="1" spans="1:15" ht="15" customHeight="1" thickTop="1" thickBot="1" x14ac:dyDescent="0.25">
      <c r="A1" s="247" t="s">
        <v>219</v>
      </c>
      <c r="B1" s="248"/>
      <c r="C1" s="248"/>
      <c r="D1" s="248"/>
      <c r="E1" s="248"/>
      <c r="F1" s="248"/>
      <c r="G1" s="248"/>
      <c r="H1" s="248"/>
      <c r="I1" s="248"/>
      <c r="J1" s="249"/>
    </row>
    <row r="2" spans="1:15" ht="15" customHeight="1" thickTop="1" thickBot="1" x14ac:dyDescent="0.25">
      <c r="A2" s="239" t="s">
        <v>186</v>
      </c>
      <c r="B2" s="240"/>
      <c r="C2" s="241"/>
      <c r="D2" s="250" t="s">
        <v>220</v>
      </c>
      <c r="E2" s="251"/>
      <c r="F2" s="6"/>
      <c r="G2" s="250" t="s">
        <v>221</v>
      </c>
      <c r="H2" s="251"/>
      <c r="I2" s="252" t="s">
        <v>187</v>
      </c>
      <c r="J2" s="253"/>
    </row>
    <row r="3" spans="1:15" ht="136.5" customHeight="1" thickTop="1" thickBot="1" x14ac:dyDescent="0.25">
      <c r="A3" s="254" t="s">
        <v>222</v>
      </c>
      <c r="B3" s="255"/>
      <c r="C3" s="255"/>
      <c r="D3" s="255"/>
      <c r="E3" s="255"/>
      <c r="F3" s="255"/>
      <c r="G3" s="255"/>
      <c r="H3" s="255"/>
      <c r="I3" s="255"/>
      <c r="J3" s="256"/>
    </row>
    <row r="4" spans="1:15" s="2" customFormat="1" ht="14.25" thickTop="1" thickBot="1" x14ac:dyDescent="0.25">
      <c r="A4" s="227" t="s">
        <v>223</v>
      </c>
      <c r="B4" s="242"/>
      <c r="C4" s="243"/>
      <c r="D4" s="231" t="s">
        <v>228</v>
      </c>
      <c r="E4" s="234"/>
      <c r="F4" s="234"/>
      <c r="G4" s="235"/>
      <c r="H4" s="227" t="s">
        <v>231</v>
      </c>
      <c r="I4" s="242"/>
      <c r="J4" s="243"/>
    </row>
    <row r="5" spans="1:15" s="2" customFormat="1" ht="15" customHeight="1" thickTop="1" thickBot="1" x14ac:dyDescent="0.25">
      <c r="A5" s="231" t="s">
        <v>230</v>
      </c>
      <c r="B5" s="234"/>
      <c r="C5" s="235"/>
      <c r="D5" s="231" t="s">
        <v>229</v>
      </c>
      <c r="E5" s="234"/>
      <c r="F5" s="234"/>
      <c r="G5" s="235"/>
      <c r="H5" s="231" t="s">
        <v>232</v>
      </c>
      <c r="I5" s="234"/>
      <c r="J5" s="235"/>
    </row>
    <row r="6" spans="1:15" s="2" customFormat="1" ht="15" customHeight="1" thickTop="1" thickBot="1" x14ac:dyDescent="0.25">
      <c r="A6" s="98" t="s">
        <v>224</v>
      </c>
      <c r="B6" s="17"/>
      <c r="C6" s="17"/>
      <c r="D6" s="99" t="s">
        <v>225</v>
      </c>
      <c r="E6" s="17"/>
      <c r="F6" s="100" t="s">
        <v>226</v>
      </c>
      <c r="G6" s="3"/>
      <c r="H6" s="101" t="s">
        <v>227</v>
      </c>
      <c r="I6" s="17"/>
      <c r="J6" s="18"/>
    </row>
    <row r="7" spans="1:15" s="2" customFormat="1" ht="15" customHeight="1" thickTop="1" thickBot="1" x14ac:dyDescent="0.25">
      <c r="A7" s="131" t="s">
        <v>233</v>
      </c>
      <c r="B7" s="132"/>
      <c r="C7" s="132"/>
      <c r="D7" s="132"/>
      <c r="E7" s="133"/>
      <c r="F7" s="131" t="s">
        <v>241</v>
      </c>
      <c r="G7" s="132"/>
      <c r="H7" s="132"/>
      <c r="I7" s="132"/>
      <c r="J7" s="133"/>
      <c r="L7" s="27"/>
      <c r="M7" s="27"/>
      <c r="N7" s="27"/>
      <c r="O7" s="27"/>
    </row>
    <row r="8" spans="1:15" s="2" customFormat="1" ht="15" customHeight="1" thickTop="1" thickBot="1" x14ac:dyDescent="0.25">
      <c r="A8" s="245" t="s">
        <v>234</v>
      </c>
      <c r="B8" s="246"/>
      <c r="C8" s="73" t="s">
        <v>235</v>
      </c>
      <c r="D8" s="97" t="s">
        <v>236</v>
      </c>
      <c r="E8" s="74" t="s">
        <v>237</v>
      </c>
      <c r="F8" s="231" t="s">
        <v>242</v>
      </c>
      <c r="G8" s="234"/>
      <c r="H8" s="234"/>
      <c r="I8" s="234"/>
      <c r="J8" s="235"/>
      <c r="L8" s="28"/>
      <c r="M8" s="28"/>
      <c r="N8" s="28"/>
      <c r="O8" s="28"/>
    </row>
    <row r="9" spans="1:15" s="2" customFormat="1" ht="15" customHeight="1" thickTop="1" x14ac:dyDescent="0.2">
      <c r="A9" s="19">
        <v>1</v>
      </c>
      <c r="B9" s="5" t="s">
        <v>366</v>
      </c>
      <c r="C9" s="8" t="s">
        <v>12</v>
      </c>
      <c r="D9" s="7" t="s">
        <v>13</v>
      </c>
      <c r="E9" s="14" t="s">
        <v>11</v>
      </c>
      <c r="F9" s="220" t="s">
        <v>243</v>
      </c>
      <c r="G9" s="221"/>
      <c r="H9" s="221"/>
      <c r="I9" s="221"/>
      <c r="J9" s="222"/>
      <c r="L9" s="28"/>
      <c r="M9" s="28"/>
      <c r="N9" s="28"/>
      <c r="O9" s="28"/>
    </row>
    <row r="10" spans="1:15" s="2" customFormat="1" ht="15" customHeight="1" x14ac:dyDescent="0.2">
      <c r="A10" s="20">
        <v>3</v>
      </c>
      <c r="B10" s="5" t="s">
        <v>366</v>
      </c>
      <c r="C10" s="8" t="s">
        <v>15</v>
      </c>
      <c r="D10" s="7" t="s">
        <v>16</v>
      </c>
      <c r="E10" s="14" t="s">
        <v>11</v>
      </c>
      <c r="F10" s="223" t="s">
        <v>244</v>
      </c>
      <c r="G10" s="224"/>
      <c r="H10" s="224"/>
      <c r="I10" s="224"/>
      <c r="J10" s="225"/>
      <c r="L10" s="29"/>
      <c r="M10" s="29"/>
      <c r="N10" s="29"/>
      <c r="O10" s="29"/>
    </row>
    <row r="11" spans="1:15" s="2" customFormat="1" ht="15" customHeight="1" x14ac:dyDescent="0.2">
      <c r="A11" s="20">
        <v>5</v>
      </c>
      <c r="B11" s="5" t="s">
        <v>366</v>
      </c>
      <c r="C11" s="8" t="s">
        <v>14</v>
      </c>
      <c r="D11" s="7" t="s">
        <v>11</v>
      </c>
      <c r="E11" s="14" t="s">
        <v>11</v>
      </c>
      <c r="F11" s="223" t="s">
        <v>245</v>
      </c>
      <c r="G11" s="224"/>
      <c r="H11" s="224"/>
      <c r="I11" s="224"/>
      <c r="J11" s="225"/>
      <c r="L11" s="29"/>
      <c r="M11" s="29"/>
      <c r="N11" s="29"/>
      <c r="O11" s="29"/>
    </row>
    <row r="12" spans="1:15" s="2" customFormat="1" ht="15" customHeight="1" x14ac:dyDescent="0.2">
      <c r="A12" s="20" t="s">
        <v>35</v>
      </c>
      <c r="B12" s="5" t="s">
        <v>238</v>
      </c>
      <c r="C12" s="8" t="s">
        <v>25</v>
      </c>
      <c r="D12" s="7" t="s">
        <v>11</v>
      </c>
      <c r="E12" s="14" t="s">
        <v>20</v>
      </c>
      <c r="F12" s="226" t="s">
        <v>247</v>
      </c>
      <c r="G12" s="224"/>
      <c r="H12" s="224"/>
      <c r="I12" s="224"/>
      <c r="J12" s="225"/>
      <c r="L12" s="29"/>
      <c r="M12" s="29"/>
      <c r="N12" s="29"/>
      <c r="O12" s="29"/>
    </row>
    <row r="13" spans="1:15" s="2" customFormat="1" ht="15" customHeight="1" x14ac:dyDescent="0.2">
      <c r="A13" s="20" t="s">
        <v>36</v>
      </c>
      <c r="B13" s="5" t="s">
        <v>366</v>
      </c>
      <c r="C13" s="11" t="s">
        <v>22</v>
      </c>
      <c r="D13" s="7" t="s">
        <v>22</v>
      </c>
      <c r="E13" s="14" t="s">
        <v>11</v>
      </c>
      <c r="F13" s="223" t="s">
        <v>246</v>
      </c>
      <c r="G13" s="224"/>
      <c r="H13" s="224"/>
      <c r="I13" s="224"/>
      <c r="J13" s="225"/>
      <c r="L13" s="29"/>
      <c r="M13" s="29"/>
      <c r="N13" s="29"/>
      <c r="O13" s="29"/>
    </row>
    <row r="14" spans="1:15" s="2" customFormat="1" ht="15" customHeight="1" x14ac:dyDescent="0.2">
      <c r="A14" s="20" t="s">
        <v>37</v>
      </c>
      <c r="B14" s="5" t="s">
        <v>238</v>
      </c>
      <c r="C14" s="11" t="s">
        <v>18</v>
      </c>
      <c r="D14" s="7" t="s">
        <v>11</v>
      </c>
      <c r="E14" s="39" t="s">
        <v>61</v>
      </c>
      <c r="F14" s="226" t="s">
        <v>248</v>
      </c>
      <c r="G14" s="224"/>
      <c r="H14" s="224"/>
      <c r="I14" s="224"/>
      <c r="J14" s="225"/>
      <c r="L14" s="29"/>
      <c r="M14" s="29"/>
      <c r="N14" s="29"/>
      <c r="O14" s="29"/>
    </row>
    <row r="15" spans="1:15" s="2" customFormat="1" ht="15" customHeight="1" x14ac:dyDescent="0.2">
      <c r="A15" s="20">
        <v>4</v>
      </c>
      <c r="B15" s="102" t="s">
        <v>239</v>
      </c>
      <c r="C15" s="8" t="s">
        <v>17</v>
      </c>
      <c r="D15" s="7" t="s">
        <v>11</v>
      </c>
      <c r="E15" s="39" t="s">
        <v>19</v>
      </c>
      <c r="F15" s="226" t="s">
        <v>249</v>
      </c>
      <c r="G15" s="224"/>
      <c r="H15" s="224"/>
      <c r="I15" s="224"/>
      <c r="J15" s="225"/>
      <c r="L15" s="29"/>
      <c r="M15" s="29"/>
      <c r="N15" s="29"/>
      <c r="O15" s="29"/>
    </row>
    <row r="16" spans="1:15" s="2" customFormat="1" ht="15" customHeight="1" x14ac:dyDescent="0.2">
      <c r="A16" s="20" t="s">
        <v>38</v>
      </c>
      <c r="B16" s="5" t="s">
        <v>238</v>
      </c>
      <c r="C16" s="8" t="s">
        <v>21</v>
      </c>
      <c r="D16" s="7" t="s">
        <v>11</v>
      </c>
      <c r="E16" s="14" t="s">
        <v>11</v>
      </c>
      <c r="F16" s="226" t="s">
        <v>250</v>
      </c>
      <c r="G16" s="224"/>
      <c r="H16" s="224"/>
      <c r="I16" s="224"/>
      <c r="J16" s="225"/>
      <c r="L16" s="29"/>
      <c r="M16" s="29"/>
      <c r="N16" s="29"/>
      <c r="O16" s="29"/>
    </row>
    <row r="17" spans="1:15" s="2" customFormat="1" ht="15" customHeight="1" x14ac:dyDescent="0.2">
      <c r="A17" s="20" t="s">
        <v>39</v>
      </c>
      <c r="B17" s="5" t="s">
        <v>240</v>
      </c>
      <c r="C17" s="38" t="s">
        <v>60</v>
      </c>
      <c r="D17" s="9" t="s">
        <v>11</v>
      </c>
      <c r="E17" s="32" t="s">
        <v>63</v>
      </c>
      <c r="F17" s="226" t="s">
        <v>251</v>
      </c>
      <c r="G17" s="224"/>
      <c r="H17" s="224"/>
      <c r="I17" s="224"/>
      <c r="J17" s="225"/>
      <c r="L17" s="29"/>
      <c r="M17" s="29"/>
      <c r="N17" s="29"/>
      <c r="O17" s="29"/>
    </row>
    <row r="18" spans="1:15" s="2" customFormat="1" ht="15" customHeight="1" x14ac:dyDescent="0.2">
      <c r="A18" s="20" t="s">
        <v>58</v>
      </c>
      <c r="B18" s="102" t="s">
        <v>239</v>
      </c>
      <c r="C18" s="38" t="s">
        <v>59</v>
      </c>
      <c r="D18" s="9" t="s">
        <v>11</v>
      </c>
      <c r="E18" s="32" t="s">
        <v>11</v>
      </c>
      <c r="F18" s="226" t="s">
        <v>252</v>
      </c>
      <c r="G18" s="224"/>
      <c r="H18" s="224"/>
      <c r="I18" s="224"/>
      <c r="J18" s="225"/>
      <c r="L18" s="29"/>
      <c r="M18" s="29"/>
      <c r="N18" s="29"/>
      <c r="O18" s="29"/>
    </row>
    <row r="19" spans="1:15" s="2" customFormat="1" ht="15" customHeight="1" thickBot="1" x14ac:dyDescent="0.25">
      <c r="A19" s="21">
        <v>9</v>
      </c>
      <c r="B19" s="5" t="s">
        <v>240</v>
      </c>
      <c r="C19" s="38" t="s">
        <v>62</v>
      </c>
      <c r="D19" s="9" t="s">
        <v>11</v>
      </c>
      <c r="E19" s="40" t="s">
        <v>64</v>
      </c>
      <c r="F19" s="228" t="s">
        <v>253</v>
      </c>
      <c r="G19" s="232"/>
      <c r="H19" s="232"/>
      <c r="I19" s="232"/>
      <c r="J19" s="233"/>
      <c r="L19" s="29"/>
      <c r="M19" s="29"/>
      <c r="N19" s="29"/>
      <c r="O19" s="29"/>
    </row>
    <row r="20" spans="1:15" s="2" customFormat="1" ht="15" customHeight="1" thickTop="1" thickBot="1" x14ac:dyDescent="0.25">
      <c r="A20" s="131" t="s">
        <v>254</v>
      </c>
      <c r="B20" s="132"/>
      <c r="C20" s="132"/>
      <c r="D20" s="132"/>
      <c r="E20" s="133"/>
      <c r="F20" s="132" t="s">
        <v>258</v>
      </c>
      <c r="G20" s="132"/>
      <c r="H20" s="132"/>
      <c r="I20" s="132"/>
      <c r="J20" s="133"/>
      <c r="L20" s="27"/>
      <c r="M20" s="27"/>
      <c r="N20" s="27"/>
      <c r="O20" s="27"/>
    </row>
    <row r="21" spans="1:15" s="2" customFormat="1" ht="15" customHeight="1" thickTop="1" thickBot="1" x14ac:dyDescent="0.25">
      <c r="A21" s="231" t="s">
        <v>257</v>
      </c>
      <c r="B21" s="135"/>
      <c r="C21" s="136"/>
      <c r="D21" s="103" t="s">
        <v>255</v>
      </c>
      <c r="E21" s="104" t="s">
        <v>256</v>
      </c>
      <c r="F21" s="236" t="s">
        <v>259</v>
      </c>
      <c r="G21" s="138"/>
      <c r="H21" s="237" t="s">
        <v>260</v>
      </c>
      <c r="I21" s="140"/>
      <c r="J21" s="141"/>
    </row>
    <row r="22" spans="1:15" s="2" customFormat="1" ht="15" customHeight="1" thickTop="1" x14ac:dyDescent="0.2">
      <c r="A22" s="244" t="s">
        <v>261</v>
      </c>
      <c r="B22" s="120"/>
      <c r="C22" s="121"/>
      <c r="D22" s="23">
        <v>1</v>
      </c>
      <c r="E22" s="105" t="s">
        <v>267</v>
      </c>
      <c r="F22" s="108" t="s">
        <v>271</v>
      </c>
      <c r="G22" s="76" t="s">
        <v>81</v>
      </c>
      <c r="H22" s="238" t="s">
        <v>280</v>
      </c>
      <c r="I22" s="123"/>
      <c r="J22" s="76" t="s">
        <v>72</v>
      </c>
    </row>
    <row r="23" spans="1:15" s="2" customFormat="1" ht="15" customHeight="1" x14ac:dyDescent="0.2">
      <c r="A23" s="226" t="s">
        <v>262</v>
      </c>
      <c r="B23" s="125"/>
      <c r="C23" s="126"/>
      <c r="D23" s="24" t="s">
        <v>40</v>
      </c>
      <c r="E23" s="107" t="s">
        <v>268</v>
      </c>
      <c r="F23" s="109" t="s">
        <v>272</v>
      </c>
      <c r="G23" s="77" t="s">
        <v>152</v>
      </c>
      <c r="H23" s="229" t="s">
        <v>281</v>
      </c>
      <c r="I23" s="128"/>
      <c r="J23" s="77" t="s">
        <v>67</v>
      </c>
    </row>
    <row r="24" spans="1:15" s="2" customFormat="1" ht="15" customHeight="1" x14ac:dyDescent="0.2">
      <c r="A24" s="226" t="s">
        <v>263</v>
      </c>
      <c r="B24" s="125"/>
      <c r="C24" s="126"/>
      <c r="D24" s="24">
        <v>1.3</v>
      </c>
      <c r="E24" s="107" t="s">
        <v>268</v>
      </c>
      <c r="F24" s="109" t="s">
        <v>273</v>
      </c>
      <c r="G24" s="77" t="s">
        <v>121</v>
      </c>
      <c r="H24" s="229" t="s">
        <v>282</v>
      </c>
      <c r="I24" s="128"/>
      <c r="J24" s="77" t="s">
        <v>162</v>
      </c>
    </row>
    <row r="25" spans="1:15" s="2" customFormat="1" ht="15" customHeight="1" x14ac:dyDescent="0.2">
      <c r="A25" s="226" t="s">
        <v>264</v>
      </c>
      <c r="B25" s="125"/>
      <c r="C25" s="126"/>
      <c r="D25" s="24">
        <v>1.3</v>
      </c>
      <c r="E25" s="107" t="s">
        <v>269</v>
      </c>
      <c r="F25" s="109" t="s">
        <v>274</v>
      </c>
      <c r="G25" s="77" t="s">
        <v>164</v>
      </c>
      <c r="H25" s="229" t="s">
        <v>279</v>
      </c>
      <c r="I25" s="128"/>
      <c r="J25" s="77" t="s">
        <v>168</v>
      </c>
    </row>
    <row r="26" spans="1:15" s="2" customFormat="1" ht="15" customHeight="1" x14ac:dyDescent="0.2">
      <c r="A26" s="226" t="s">
        <v>265</v>
      </c>
      <c r="B26" s="125"/>
      <c r="C26" s="126"/>
      <c r="D26" s="24" t="s">
        <v>34</v>
      </c>
      <c r="E26" s="107" t="s">
        <v>270</v>
      </c>
      <c r="F26" s="109" t="s">
        <v>275</v>
      </c>
      <c r="G26" s="77" t="s">
        <v>156</v>
      </c>
      <c r="H26" s="229" t="s">
        <v>278</v>
      </c>
      <c r="I26" s="128"/>
      <c r="J26" s="77" t="s">
        <v>167</v>
      </c>
    </row>
    <row r="27" spans="1:15" s="2" customFormat="1" ht="15" customHeight="1" thickBot="1" x14ac:dyDescent="0.25">
      <c r="A27" s="228" t="s">
        <v>266</v>
      </c>
      <c r="B27" s="147"/>
      <c r="C27" s="148"/>
      <c r="D27" s="25" t="s">
        <v>41</v>
      </c>
      <c r="E27" s="106" t="s">
        <v>267</v>
      </c>
      <c r="F27" s="110" t="s">
        <v>276</v>
      </c>
      <c r="G27" s="86" t="s">
        <v>157</v>
      </c>
      <c r="H27" s="230" t="s">
        <v>277</v>
      </c>
      <c r="I27" s="150"/>
      <c r="J27" s="75" t="s">
        <v>169</v>
      </c>
    </row>
    <row r="28" spans="1:15" s="2" customFormat="1" ht="15" customHeight="1" thickTop="1" thickBot="1" x14ac:dyDescent="0.25">
      <c r="A28" s="131" t="s">
        <v>283</v>
      </c>
      <c r="B28" s="132"/>
      <c r="C28" s="132"/>
      <c r="D28" s="132"/>
      <c r="E28" s="132"/>
      <c r="F28" s="132"/>
      <c r="G28" s="132"/>
      <c r="H28" s="132"/>
      <c r="I28" s="132"/>
      <c r="J28" s="133"/>
    </row>
    <row r="29" spans="1:15" s="2" customFormat="1" ht="45" customHeight="1" thickTop="1" thickBot="1" x14ac:dyDescent="0.25">
      <c r="A29" s="227" t="s">
        <v>284</v>
      </c>
      <c r="B29" s="152"/>
      <c r="C29" s="4" t="s">
        <v>285</v>
      </c>
      <c r="D29" s="219" t="s">
        <v>286</v>
      </c>
      <c r="E29" s="154"/>
      <c r="F29" s="155" t="s">
        <v>287</v>
      </c>
      <c r="G29" s="156"/>
      <c r="H29" s="12" t="s">
        <v>288</v>
      </c>
      <c r="I29" s="111" t="s">
        <v>289</v>
      </c>
      <c r="J29" s="13" t="s">
        <v>290</v>
      </c>
      <c r="L29" s="28"/>
      <c r="M29" s="28"/>
      <c r="N29" s="28"/>
    </row>
    <row r="30" spans="1:15" s="2" customFormat="1" ht="15" customHeight="1" thickTop="1" x14ac:dyDescent="0.2">
      <c r="A30" s="157" t="s">
        <v>0</v>
      </c>
      <c r="B30" s="218" t="s">
        <v>292</v>
      </c>
      <c r="C30" s="169">
        <v>6</v>
      </c>
      <c r="D30" s="142" t="s">
        <v>128</v>
      </c>
      <c r="E30" s="143"/>
      <c r="F30" s="144" t="s">
        <v>304</v>
      </c>
      <c r="G30" s="145"/>
      <c r="H30" s="112" t="s">
        <v>5</v>
      </c>
      <c r="I30" s="8" t="s">
        <v>109</v>
      </c>
      <c r="J30" s="16" t="str">
        <f>"6/6"</f>
        <v>6/6</v>
      </c>
      <c r="L30" s="30"/>
      <c r="M30" s="30"/>
      <c r="N30" s="30"/>
    </row>
    <row r="31" spans="1:15" s="2" customFormat="1" ht="15" customHeight="1" x14ac:dyDescent="0.2">
      <c r="A31" s="158"/>
      <c r="B31" s="167"/>
      <c r="C31" s="170"/>
      <c r="D31" s="160" t="s">
        <v>116</v>
      </c>
      <c r="E31" s="161"/>
      <c r="F31" s="162" t="s">
        <v>305</v>
      </c>
      <c r="G31" s="163"/>
      <c r="H31" s="113" t="s">
        <v>0</v>
      </c>
      <c r="I31" s="66" t="s">
        <v>81</v>
      </c>
      <c r="J31" s="16" t="str">
        <f>"2/2"</f>
        <v>2/2</v>
      </c>
      <c r="L31" s="30"/>
      <c r="M31" s="30"/>
      <c r="N31" s="30"/>
    </row>
    <row r="32" spans="1:15" s="2" customFormat="1" ht="15" customHeight="1" x14ac:dyDescent="0.2">
      <c r="A32" s="158"/>
      <c r="B32" s="167"/>
      <c r="C32" s="170"/>
      <c r="D32" s="160" t="s">
        <v>110</v>
      </c>
      <c r="E32" s="161"/>
      <c r="F32" s="162" t="s">
        <v>294</v>
      </c>
      <c r="G32" s="163"/>
      <c r="H32" s="113" t="s">
        <v>5</v>
      </c>
      <c r="I32" s="66" t="s">
        <v>111</v>
      </c>
      <c r="J32" s="16" t="str">
        <f>"6/6"</f>
        <v>6/6</v>
      </c>
      <c r="L32" s="30"/>
      <c r="M32" s="30"/>
      <c r="N32" s="30"/>
    </row>
    <row r="33" spans="1:14" s="2" customFormat="1" ht="15" customHeight="1" x14ac:dyDescent="0.2">
      <c r="A33" s="158"/>
      <c r="B33" s="167"/>
      <c r="C33" s="170"/>
      <c r="D33" s="160" t="s">
        <v>110</v>
      </c>
      <c r="E33" s="161"/>
      <c r="F33" s="162" t="s">
        <v>306</v>
      </c>
      <c r="G33" s="163"/>
      <c r="H33" s="66" t="s">
        <v>5</v>
      </c>
      <c r="I33" s="66" t="s">
        <v>114</v>
      </c>
      <c r="J33" s="94" t="s">
        <v>299</v>
      </c>
      <c r="L33" s="30"/>
      <c r="M33" s="30"/>
      <c r="N33" s="30"/>
    </row>
    <row r="34" spans="1:14" s="2" customFormat="1" ht="15" customHeight="1" x14ac:dyDescent="0.2">
      <c r="A34" s="158"/>
      <c r="B34" s="167"/>
      <c r="C34" s="170"/>
      <c r="D34" s="59" t="s">
        <v>136</v>
      </c>
      <c r="E34" s="60"/>
      <c r="F34" s="162" t="s">
        <v>307</v>
      </c>
      <c r="G34" s="163"/>
      <c r="H34" s="66" t="s">
        <v>0</v>
      </c>
      <c r="I34" s="66" t="s">
        <v>81</v>
      </c>
      <c r="J34" s="16" t="str">
        <f>"2/2"</f>
        <v>2/2</v>
      </c>
      <c r="L34" s="30"/>
      <c r="M34" s="30"/>
      <c r="N34" s="30"/>
    </row>
    <row r="35" spans="1:14" s="2" customFormat="1" ht="15" customHeight="1" x14ac:dyDescent="0.2">
      <c r="A35" s="159"/>
      <c r="B35" s="168"/>
      <c r="C35" s="171"/>
      <c r="D35" s="164" t="s">
        <v>108</v>
      </c>
      <c r="E35" s="165"/>
      <c r="F35" s="162" t="s">
        <v>295</v>
      </c>
      <c r="G35" s="163"/>
      <c r="H35" s="113" t="s">
        <v>5</v>
      </c>
      <c r="I35" s="66" t="s">
        <v>81</v>
      </c>
      <c r="J35" s="16" t="str">
        <f>"1/1"</f>
        <v>1/1</v>
      </c>
      <c r="L35" s="30"/>
      <c r="M35" s="30"/>
      <c r="N35" s="30"/>
    </row>
    <row r="36" spans="1:14" s="2" customFormat="1" ht="15" customHeight="1" x14ac:dyDescent="0.2">
      <c r="A36" s="157" t="s">
        <v>1</v>
      </c>
      <c r="B36" s="218" t="s">
        <v>293</v>
      </c>
      <c r="C36" s="169">
        <v>6</v>
      </c>
      <c r="D36" s="173" t="s">
        <v>117</v>
      </c>
      <c r="E36" s="174"/>
      <c r="F36" s="203" t="s">
        <v>296</v>
      </c>
      <c r="G36" s="178"/>
      <c r="H36" s="112" t="s">
        <v>5</v>
      </c>
      <c r="I36" s="71" t="s">
        <v>72</v>
      </c>
      <c r="J36" s="16" t="str">
        <f>"2/4"</f>
        <v>2/4</v>
      </c>
      <c r="L36" s="31"/>
      <c r="M36" s="30"/>
      <c r="N36" s="30"/>
    </row>
    <row r="37" spans="1:14" s="2" customFormat="1" ht="15" customHeight="1" x14ac:dyDescent="0.2">
      <c r="A37" s="158"/>
      <c r="B37" s="167"/>
      <c r="C37" s="170"/>
      <c r="D37" s="175"/>
      <c r="E37" s="176"/>
      <c r="F37" s="203" t="s">
        <v>308</v>
      </c>
      <c r="G37" s="178"/>
      <c r="H37" s="113" t="s">
        <v>5</v>
      </c>
      <c r="I37" s="64" t="s">
        <v>72</v>
      </c>
      <c r="J37" s="16" t="str">
        <f>"10/10"</f>
        <v>10/10</v>
      </c>
      <c r="L37" s="31"/>
      <c r="M37" s="30"/>
      <c r="N37" s="30"/>
    </row>
    <row r="38" spans="1:14" s="2" customFormat="1" ht="15" customHeight="1" x14ac:dyDescent="0.2">
      <c r="A38" s="157" t="s">
        <v>4</v>
      </c>
      <c r="B38" s="218" t="s">
        <v>365</v>
      </c>
      <c r="C38" s="169">
        <v>14</v>
      </c>
      <c r="D38" s="160" t="s">
        <v>118</v>
      </c>
      <c r="E38" s="161"/>
      <c r="F38" s="162" t="s">
        <v>297</v>
      </c>
      <c r="G38" s="163"/>
      <c r="H38" s="114" t="s">
        <v>0</v>
      </c>
      <c r="I38" s="71" t="s">
        <v>72</v>
      </c>
      <c r="J38" s="62" t="str">
        <f>"3/3"</f>
        <v>3/3</v>
      </c>
      <c r="L38" s="30"/>
      <c r="M38" s="30"/>
      <c r="N38" s="30"/>
    </row>
    <row r="39" spans="1:14" s="2" customFormat="1" ht="15" customHeight="1" x14ac:dyDescent="0.2">
      <c r="A39" s="158"/>
      <c r="B39" s="167"/>
      <c r="C39" s="170"/>
      <c r="D39" s="160" t="s">
        <v>118</v>
      </c>
      <c r="E39" s="161"/>
      <c r="F39" s="162" t="s">
        <v>309</v>
      </c>
      <c r="G39" s="163"/>
      <c r="H39" s="113" t="s">
        <v>0</v>
      </c>
      <c r="I39" s="66" t="s">
        <v>72</v>
      </c>
      <c r="J39" s="10" t="s">
        <v>119</v>
      </c>
      <c r="L39" s="30"/>
      <c r="M39" s="30"/>
      <c r="N39" s="30"/>
    </row>
    <row r="40" spans="1:14" s="2" customFormat="1" ht="15" customHeight="1" x14ac:dyDescent="0.2">
      <c r="A40" s="158"/>
      <c r="B40" s="167"/>
      <c r="C40" s="170"/>
      <c r="D40" s="160" t="s">
        <v>128</v>
      </c>
      <c r="E40" s="161"/>
      <c r="F40" s="162" t="s">
        <v>310</v>
      </c>
      <c r="G40" s="163"/>
      <c r="H40" s="66" t="s">
        <v>291</v>
      </c>
      <c r="I40" s="66" t="s">
        <v>211</v>
      </c>
      <c r="J40" s="10" t="str">
        <f>"2/2"</f>
        <v>2/2</v>
      </c>
      <c r="L40" s="30"/>
      <c r="M40" s="30"/>
      <c r="N40" s="30"/>
    </row>
    <row r="41" spans="1:14" s="2" customFormat="1" ht="15" customHeight="1" x14ac:dyDescent="0.2">
      <c r="A41" s="158"/>
      <c r="B41" s="167"/>
      <c r="C41" s="170"/>
      <c r="D41" s="160" t="s">
        <v>128</v>
      </c>
      <c r="E41" s="161"/>
      <c r="F41" s="162" t="s">
        <v>298</v>
      </c>
      <c r="G41" s="163"/>
      <c r="H41" s="66" t="s">
        <v>5</v>
      </c>
      <c r="I41" s="66" t="s">
        <v>139</v>
      </c>
      <c r="J41" s="93" t="s">
        <v>299</v>
      </c>
      <c r="L41" s="30"/>
      <c r="M41" s="30"/>
      <c r="N41" s="30"/>
    </row>
    <row r="42" spans="1:14" s="2" customFormat="1" ht="15" customHeight="1" x14ac:dyDescent="0.2">
      <c r="A42" s="157" t="s">
        <v>2</v>
      </c>
      <c r="B42" s="218" t="s">
        <v>364</v>
      </c>
      <c r="C42" s="181">
        <v>36</v>
      </c>
      <c r="D42" s="160" t="s">
        <v>120</v>
      </c>
      <c r="E42" s="161"/>
      <c r="F42" s="162" t="s">
        <v>300</v>
      </c>
      <c r="G42" s="163"/>
      <c r="H42" s="116" t="s">
        <v>0</v>
      </c>
      <c r="I42" s="66" t="s">
        <v>121</v>
      </c>
      <c r="J42" s="16" t="str">
        <f>"3/3"</f>
        <v>3/3</v>
      </c>
      <c r="L42" s="30"/>
      <c r="M42" s="30"/>
      <c r="N42" s="30"/>
    </row>
    <row r="43" spans="1:14" s="2" customFormat="1" ht="15" customHeight="1" x14ac:dyDescent="0.2">
      <c r="A43" s="158"/>
      <c r="B43" s="180"/>
      <c r="C43" s="182"/>
      <c r="D43" s="160" t="s">
        <v>110</v>
      </c>
      <c r="E43" s="161"/>
      <c r="F43" s="162" t="s">
        <v>311</v>
      </c>
      <c r="G43" s="163"/>
      <c r="H43" s="69" t="s">
        <v>5</v>
      </c>
      <c r="I43" s="53" t="s">
        <v>124</v>
      </c>
      <c r="J43" s="10" t="str">
        <f>"4/4"</f>
        <v>4/4</v>
      </c>
      <c r="L43" s="28"/>
      <c r="M43" s="28"/>
      <c r="N43" s="28"/>
    </row>
    <row r="44" spans="1:14" s="2" customFormat="1" ht="15" customHeight="1" x14ac:dyDescent="0.2">
      <c r="A44" s="158"/>
      <c r="B44" s="180"/>
      <c r="C44" s="182"/>
      <c r="D44" s="160" t="s">
        <v>110</v>
      </c>
      <c r="E44" s="161"/>
      <c r="F44" s="162" t="s">
        <v>312</v>
      </c>
      <c r="G44" s="163"/>
      <c r="H44" s="69" t="s">
        <v>5</v>
      </c>
      <c r="I44" s="53" t="s">
        <v>121</v>
      </c>
      <c r="J44" s="10" t="str">
        <f>"1/2"</f>
        <v>1/2</v>
      </c>
      <c r="L44" s="28"/>
      <c r="M44" s="28"/>
      <c r="N44" s="28"/>
    </row>
    <row r="45" spans="1:14" s="2" customFormat="1" ht="15" customHeight="1" x14ac:dyDescent="0.2">
      <c r="A45" s="158"/>
      <c r="B45" s="180"/>
      <c r="C45" s="182"/>
      <c r="D45" s="160" t="s">
        <v>102</v>
      </c>
      <c r="E45" s="161"/>
      <c r="F45" s="162" t="s">
        <v>313</v>
      </c>
      <c r="G45" s="163"/>
      <c r="H45" s="69" t="s">
        <v>5</v>
      </c>
      <c r="I45" s="53" t="s">
        <v>81</v>
      </c>
      <c r="J45" s="10" t="str">
        <f>"2/2"</f>
        <v>2/2</v>
      </c>
      <c r="L45" s="28"/>
      <c r="M45" s="28"/>
      <c r="N45" s="28"/>
    </row>
    <row r="46" spans="1:14" s="2" customFormat="1" ht="15" customHeight="1" x14ac:dyDescent="0.2">
      <c r="A46" s="158"/>
      <c r="B46" s="180"/>
      <c r="C46" s="182"/>
      <c r="D46" s="160" t="s">
        <v>102</v>
      </c>
      <c r="E46" s="161"/>
      <c r="F46" s="162" t="s">
        <v>314</v>
      </c>
      <c r="G46" s="163"/>
      <c r="H46" s="115" t="s">
        <v>5</v>
      </c>
      <c r="I46" s="53" t="s">
        <v>126</v>
      </c>
      <c r="J46" s="10" t="str">
        <f>"3/3"</f>
        <v>3/3</v>
      </c>
      <c r="L46" s="28"/>
      <c r="M46" s="28"/>
      <c r="N46" s="28"/>
    </row>
    <row r="47" spans="1:14" s="2" customFormat="1" ht="15" customHeight="1" x14ac:dyDescent="0.2">
      <c r="A47" s="158"/>
      <c r="B47" s="180"/>
      <c r="C47" s="182"/>
      <c r="D47" s="164" t="s">
        <v>108</v>
      </c>
      <c r="E47" s="165"/>
      <c r="F47" s="162" t="s">
        <v>315</v>
      </c>
      <c r="G47" s="163"/>
      <c r="H47" s="115" t="s">
        <v>5</v>
      </c>
      <c r="I47" s="53" t="s">
        <v>115</v>
      </c>
      <c r="J47" s="10" t="str">
        <f>"1/1"</f>
        <v>1/1</v>
      </c>
      <c r="L47" s="28"/>
      <c r="M47" s="28"/>
      <c r="N47" s="28"/>
    </row>
    <row r="48" spans="1:14" s="2" customFormat="1" ht="15" customHeight="1" x14ac:dyDescent="0.2">
      <c r="A48" s="158"/>
      <c r="B48" s="180"/>
      <c r="C48" s="182"/>
      <c r="D48" s="160" t="s">
        <v>128</v>
      </c>
      <c r="E48" s="161"/>
      <c r="F48" s="162" t="s">
        <v>316</v>
      </c>
      <c r="G48" s="163"/>
      <c r="H48" s="115" t="s">
        <v>0</v>
      </c>
      <c r="I48" s="53" t="s">
        <v>129</v>
      </c>
      <c r="J48" s="10" t="str">
        <f>"5/5"</f>
        <v>5/5</v>
      </c>
      <c r="L48" s="28"/>
      <c r="M48" s="28"/>
      <c r="N48" s="28"/>
    </row>
    <row r="49" spans="1:14" s="2" customFormat="1" ht="15" customHeight="1" x14ac:dyDescent="0.2">
      <c r="A49" s="158"/>
      <c r="B49" s="180"/>
      <c r="C49" s="182"/>
      <c r="D49" s="164" t="s">
        <v>128</v>
      </c>
      <c r="E49" s="165"/>
      <c r="F49" s="162" t="s">
        <v>301</v>
      </c>
      <c r="G49" s="163"/>
      <c r="H49" s="115" t="s">
        <v>0</v>
      </c>
      <c r="I49" s="53" t="s">
        <v>72</v>
      </c>
      <c r="J49" s="10" t="str">
        <f>"10/10"</f>
        <v>10/10</v>
      </c>
      <c r="L49" s="28"/>
      <c r="M49" s="28"/>
      <c r="N49" s="28"/>
    </row>
    <row r="50" spans="1:14" s="2" customFormat="1" ht="15" customHeight="1" x14ac:dyDescent="0.2">
      <c r="A50" s="158"/>
      <c r="B50" s="180"/>
      <c r="C50" s="182"/>
      <c r="D50" s="164" t="s">
        <v>128</v>
      </c>
      <c r="E50" s="165"/>
      <c r="F50" s="162" t="s">
        <v>317</v>
      </c>
      <c r="G50" s="163"/>
      <c r="H50" s="115" t="s">
        <v>5</v>
      </c>
      <c r="I50" s="53" t="s">
        <v>131</v>
      </c>
      <c r="J50" s="10" t="str">
        <f>"3/3"</f>
        <v>3/3</v>
      </c>
      <c r="L50" s="28"/>
      <c r="M50" s="28"/>
      <c r="N50" s="28"/>
    </row>
    <row r="51" spans="1:14" s="2" customFormat="1" ht="15" customHeight="1" x14ac:dyDescent="0.2">
      <c r="A51" s="158"/>
      <c r="B51" s="180"/>
      <c r="C51" s="182"/>
      <c r="D51" s="164" t="s">
        <v>116</v>
      </c>
      <c r="E51" s="165"/>
      <c r="F51" s="162" t="s">
        <v>301</v>
      </c>
      <c r="G51" s="163"/>
      <c r="H51" s="115" t="s">
        <v>5</v>
      </c>
      <c r="I51" s="53" t="s">
        <v>72</v>
      </c>
      <c r="J51" s="10" t="str">
        <f>"3/3"</f>
        <v>3/3</v>
      </c>
      <c r="L51" s="28"/>
      <c r="M51" s="28"/>
      <c r="N51" s="28"/>
    </row>
    <row r="52" spans="1:14" s="2" customFormat="1" ht="15" customHeight="1" x14ac:dyDescent="0.2">
      <c r="A52" s="158"/>
      <c r="B52" s="180"/>
      <c r="C52" s="182"/>
      <c r="D52" s="59" t="s">
        <v>133</v>
      </c>
      <c r="E52" s="60"/>
      <c r="F52" s="162" t="s">
        <v>318</v>
      </c>
      <c r="G52" s="163"/>
      <c r="H52" s="115" t="s">
        <v>0</v>
      </c>
      <c r="I52" s="53" t="s">
        <v>135</v>
      </c>
      <c r="J52" s="10" t="str">
        <f>"3/3"</f>
        <v>3/3</v>
      </c>
      <c r="L52" s="28"/>
      <c r="M52" s="28"/>
      <c r="N52" s="28"/>
    </row>
    <row r="53" spans="1:14" s="2" customFormat="1" ht="15" customHeight="1" x14ac:dyDescent="0.2">
      <c r="A53" s="158"/>
      <c r="B53" s="180"/>
      <c r="C53" s="182"/>
      <c r="D53" s="59" t="s">
        <v>195</v>
      </c>
      <c r="E53" s="60"/>
      <c r="F53" s="162" t="s">
        <v>302</v>
      </c>
      <c r="G53" s="163"/>
      <c r="H53" s="115" t="s">
        <v>0</v>
      </c>
      <c r="I53" s="53" t="s">
        <v>196</v>
      </c>
      <c r="J53" s="10" t="str">
        <f>"4/4"</f>
        <v>4/4</v>
      </c>
      <c r="L53" s="28"/>
      <c r="M53" s="28"/>
      <c r="N53" s="28"/>
    </row>
    <row r="54" spans="1:14" s="2" customFormat="1" ht="15" customHeight="1" x14ac:dyDescent="0.2">
      <c r="A54" s="157" t="s">
        <v>5</v>
      </c>
      <c r="B54" s="218" t="s">
        <v>363</v>
      </c>
      <c r="C54" s="181">
        <v>4</v>
      </c>
      <c r="D54" s="186" t="s">
        <v>140</v>
      </c>
      <c r="E54" s="187"/>
      <c r="F54" s="162" t="s">
        <v>303</v>
      </c>
      <c r="G54" s="163"/>
      <c r="H54" s="66" t="s">
        <v>291</v>
      </c>
      <c r="I54" s="53" t="s">
        <v>135</v>
      </c>
      <c r="J54" s="10" t="s">
        <v>31</v>
      </c>
      <c r="L54" s="28"/>
      <c r="M54" s="28"/>
      <c r="N54" s="28"/>
    </row>
    <row r="55" spans="1:14" s="2" customFormat="1" ht="15" customHeight="1" thickBot="1" x14ac:dyDescent="0.25">
      <c r="A55" s="183"/>
      <c r="B55" s="184"/>
      <c r="C55" s="185"/>
      <c r="D55" s="188"/>
      <c r="E55" s="189"/>
      <c r="F55" s="190" t="s">
        <v>319</v>
      </c>
      <c r="G55" s="191"/>
      <c r="H55" s="117" t="s">
        <v>291</v>
      </c>
      <c r="I55" s="72" t="s">
        <v>30</v>
      </c>
      <c r="J55" s="22" t="s">
        <v>32</v>
      </c>
      <c r="L55" s="28"/>
      <c r="M55" s="28"/>
      <c r="N55" s="28"/>
    </row>
    <row r="56" spans="1:14" s="2" customFormat="1" ht="15" customHeight="1" thickTop="1" x14ac:dyDescent="0.2">
      <c r="A56" s="48"/>
      <c r="B56" s="42"/>
      <c r="C56" s="43"/>
      <c r="D56" s="41"/>
      <c r="E56" s="41"/>
      <c r="F56" s="44"/>
      <c r="G56" s="44"/>
      <c r="H56" s="45"/>
      <c r="I56" s="46"/>
      <c r="J56" s="47"/>
      <c r="L56" s="28"/>
      <c r="M56" s="28"/>
      <c r="N56" s="28"/>
    </row>
    <row r="57" spans="1:14" s="2" customFormat="1" ht="15" customHeight="1" thickBot="1" x14ac:dyDescent="0.25">
      <c r="A57" s="48"/>
      <c r="B57" s="42"/>
      <c r="C57" s="43"/>
      <c r="D57" s="61"/>
      <c r="E57" s="41"/>
      <c r="F57" s="44"/>
      <c r="G57" s="44"/>
      <c r="H57" s="45"/>
      <c r="I57" s="46"/>
      <c r="J57" s="47"/>
      <c r="L57" s="28"/>
      <c r="M57" s="28"/>
      <c r="N57" s="28"/>
    </row>
    <row r="58" spans="1:14" s="2" customFormat="1" ht="15" customHeight="1" thickTop="1" thickBot="1" x14ac:dyDescent="0.25">
      <c r="A58" s="131" t="s">
        <v>320</v>
      </c>
      <c r="B58" s="132"/>
      <c r="C58" s="132"/>
      <c r="D58" s="132"/>
      <c r="E58" s="132"/>
      <c r="F58" s="132"/>
      <c r="G58" s="132"/>
      <c r="H58" s="132"/>
      <c r="I58" s="132"/>
      <c r="J58" s="133"/>
      <c r="L58" s="28"/>
      <c r="M58" s="28"/>
      <c r="N58" s="28"/>
    </row>
    <row r="59" spans="1:14" s="2" customFormat="1" ht="45" customHeight="1" thickTop="1" thickBot="1" x14ac:dyDescent="0.25">
      <c r="A59" s="227" t="s">
        <v>284</v>
      </c>
      <c r="B59" s="152"/>
      <c r="C59" s="4" t="s">
        <v>285</v>
      </c>
      <c r="D59" s="219" t="s">
        <v>286</v>
      </c>
      <c r="E59" s="154"/>
      <c r="F59" s="155" t="s">
        <v>367</v>
      </c>
      <c r="G59" s="156"/>
      <c r="H59" s="12" t="s">
        <v>288</v>
      </c>
      <c r="I59" s="111" t="s">
        <v>289</v>
      </c>
      <c r="J59" s="13" t="s">
        <v>290</v>
      </c>
      <c r="L59" s="28"/>
      <c r="M59" s="28"/>
      <c r="N59" s="28"/>
    </row>
    <row r="60" spans="1:14" s="2" customFormat="1" ht="15" customHeight="1" thickTop="1" x14ac:dyDescent="0.2">
      <c r="A60" s="88" t="s">
        <v>33</v>
      </c>
      <c r="B60" s="118" t="s">
        <v>321</v>
      </c>
      <c r="C60" s="34">
        <v>4</v>
      </c>
      <c r="D60" s="192" t="s">
        <v>65</v>
      </c>
      <c r="E60" s="193"/>
      <c r="F60" s="144" t="s">
        <v>329</v>
      </c>
      <c r="G60" s="145"/>
      <c r="H60" s="49" t="s">
        <v>2</v>
      </c>
      <c r="I60" s="49" t="s">
        <v>67</v>
      </c>
      <c r="J60" s="35">
        <v>1</v>
      </c>
      <c r="L60" s="28"/>
      <c r="M60" s="28"/>
      <c r="N60" s="28"/>
    </row>
    <row r="61" spans="1:14" s="2" customFormat="1" ht="15" customHeight="1" x14ac:dyDescent="0.2">
      <c r="A61" s="157" t="s">
        <v>6</v>
      </c>
      <c r="B61" s="218" t="s">
        <v>322</v>
      </c>
      <c r="C61" s="181">
        <v>12</v>
      </c>
      <c r="D61" s="194" t="s">
        <v>65</v>
      </c>
      <c r="E61" s="195"/>
      <c r="F61" s="162" t="s">
        <v>330</v>
      </c>
      <c r="G61" s="163"/>
      <c r="H61" s="51" t="s">
        <v>2</v>
      </c>
      <c r="I61" s="50" t="s">
        <v>81</v>
      </c>
      <c r="J61" s="14" t="str">
        <f>"1/1"</f>
        <v>1/1</v>
      </c>
      <c r="L61" s="28"/>
      <c r="M61" s="28"/>
      <c r="N61" s="28"/>
    </row>
    <row r="62" spans="1:14" s="2" customFormat="1" ht="15" customHeight="1" x14ac:dyDescent="0.2">
      <c r="A62" s="158"/>
      <c r="B62" s="198"/>
      <c r="C62" s="182"/>
      <c r="D62" s="194"/>
      <c r="E62" s="195"/>
      <c r="F62" s="162" t="s">
        <v>331</v>
      </c>
      <c r="G62" s="163"/>
      <c r="H62" s="51" t="s">
        <v>2</v>
      </c>
      <c r="I62" s="79" t="s">
        <v>192</v>
      </c>
      <c r="J62" s="14">
        <v>0.5</v>
      </c>
      <c r="L62" s="28"/>
      <c r="M62" s="28"/>
      <c r="N62" s="28"/>
    </row>
    <row r="63" spans="1:14" s="2" customFormat="1" ht="15" customHeight="1" x14ac:dyDescent="0.2">
      <c r="A63" s="158"/>
      <c r="B63" s="198"/>
      <c r="C63" s="182"/>
      <c r="D63" s="194"/>
      <c r="E63" s="195"/>
      <c r="F63" s="162" t="s">
        <v>332</v>
      </c>
      <c r="G63" s="163"/>
      <c r="H63" s="51" t="s">
        <v>2</v>
      </c>
      <c r="I63" s="50" t="s">
        <v>87</v>
      </c>
      <c r="J63" s="14">
        <v>4</v>
      </c>
      <c r="L63" s="28"/>
      <c r="M63" s="28"/>
      <c r="N63" s="28"/>
    </row>
    <row r="64" spans="1:14" s="2" customFormat="1" ht="15" customHeight="1" x14ac:dyDescent="0.2">
      <c r="A64" s="158"/>
      <c r="B64" s="198"/>
      <c r="C64" s="182"/>
      <c r="D64" s="194"/>
      <c r="E64" s="195"/>
      <c r="F64" s="162" t="s">
        <v>333</v>
      </c>
      <c r="G64" s="163"/>
      <c r="H64" s="51" t="s">
        <v>44</v>
      </c>
      <c r="I64" s="50" t="s">
        <v>72</v>
      </c>
      <c r="J64" s="14">
        <v>3</v>
      </c>
      <c r="L64" s="28"/>
      <c r="M64" s="28"/>
      <c r="N64" s="28"/>
    </row>
    <row r="65" spans="1:14" s="2" customFormat="1" ht="15" customHeight="1" x14ac:dyDescent="0.2">
      <c r="A65" s="158"/>
      <c r="B65" s="198"/>
      <c r="C65" s="182"/>
      <c r="D65" s="194"/>
      <c r="E65" s="195"/>
      <c r="F65" s="162" t="s">
        <v>334</v>
      </c>
      <c r="G65" s="163"/>
      <c r="H65" s="51" t="s">
        <v>2</v>
      </c>
      <c r="I65" s="50" t="s">
        <v>87</v>
      </c>
      <c r="J65" s="14">
        <v>1</v>
      </c>
      <c r="L65" s="28"/>
      <c r="M65" s="28"/>
      <c r="N65" s="28"/>
    </row>
    <row r="66" spans="1:14" s="2" customFormat="1" ht="15" customHeight="1" x14ac:dyDescent="0.2">
      <c r="A66" s="158"/>
      <c r="B66" s="198"/>
      <c r="C66" s="182"/>
      <c r="D66" s="194"/>
      <c r="E66" s="195"/>
      <c r="F66" s="203" t="s">
        <v>335</v>
      </c>
      <c r="G66" s="163"/>
      <c r="H66" s="51" t="s">
        <v>2</v>
      </c>
      <c r="I66" s="79" t="s">
        <v>172</v>
      </c>
      <c r="J66" s="91" t="s">
        <v>299</v>
      </c>
      <c r="L66" s="28"/>
      <c r="M66" s="28"/>
      <c r="N66" s="28"/>
    </row>
    <row r="67" spans="1:14" s="2" customFormat="1" ht="15" customHeight="1" x14ac:dyDescent="0.2">
      <c r="A67" s="159"/>
      <c r="B67" s="199"/>
      <c r="C67" s="200"/>
      <c r="D67" s="196"/>
      <c r="E67" s="197"/>
      <c r="F67" s="203" t="s">
        <v>336</v>
      </c>
      <c r="G67" s="163"/>
      <c r="H67" s="51" t="s">
        <v>2</v>
      </c>
      <c r="I67" s="79" t="s">
        <v>175</v>
      </c>
      <c r="J67" s="91" t="s">
        <v>299</v>
      </c>
      <c r="L67" s="28"/>
      <c r="M67" s="28"/>
      <c r="N67" s="28"/>
    </row>
    <row r="68" spans="1:14" s="2" customFormat="1" ht="15" customHeight="1" x14ac:dyDescent="0.2">
      <c r="A68" s="157" t="s">
        <v>49</v>
      </c>
      <c r="B68" s="218" t="s">
        <v>323</v>
      </c>
      <c r="C68" s="181">
        <v>6</v>
      </c>
      <c r="D68" s="201" t="s">
        <v>65</v>
      </c>
      <c r="E68" s="202"/>
      <c r="F68" s="162" t="s">
        <v>337</v>
      </c>
      <c r="G68" s="163"/>
      <c r="H68" s="51" t="s">
        <v>2</v>
      </c>
      <c r="I68" s="50" t="s">
        <v>68</v>
      </c>
      <c r="J68" s="14">
        <v>2</v>
      </c>
      <c r="L68" s="28"/>
      <c r="M68" s="28"/>
      <c r="N68" s="28"/>
    </row>
    <row r="69" spans="1:14" s="2" customFormat="1" ht="15" customHeight="1" x14ac:dyDescent="0.2">
      <c r="A69" s="158"/>
      <c r="B69" s="198"/>
      <c r="C69" s="182"/>
      <c r="D69" s="194"/>
      <c r="E69" s="195"/>
      <c r="F69" s="162" t="s">
        <v>338</v>
      </c>
      <c r="G69" s="163"/>
      <c r="H69" s="51" t="s">
        <v>2</v>
      </c>
      <c r="I69" s="50" t="s">
        <v>68</v>
      </c>
      <c r="J69" s="14">
        <v>2</v>
      </c>
      <c r="L69" s="28"/>
      <c r="M69" s="28"/>
      <c r="N69" s="28"/>
    </row>
    <row r="70" spans="1:14" s="2" customFormat="1" ht="15" customHeight="1" x14ac:dyDescent="0.2">
      <c r="A70" s="157" t="s">
        <v>50</v>
      </c>
      <c r="B70" s="218" t="s">
        <v>324</v>
      </c>
      <c r="C70" s="181" t="s">
        <v>73</v>
      </c>
      <c r="D70" s="201" t="s">
        <v>65</v>
      </c>
      <c r="E70" s="202"/>
      <c r="F70" s="162" t="s">
        <v>339</v>
      </c>
      <c r="G70" s="163"/>
      <c r="H70" s="52" t="s">
        <v>2</v>
      </c>
      <c r="I70" s="53" t="s">
        <v>67</v>
      </c>
      <c r="J70" s="58" t="str">
        <f>"4/10"</f>
        <v>4/10</v>
      </c>
      <c r="L70" s="28"/>
      <c r="M70" s="28"/>
      <c r="N70" s="28"/>
    </row>
    <row r="71" spans="1:14" s="2" customFormat="1" ht="15" customHeight="1" x14ac:dyDescent="0.2">
      <c r="A71" s="159"/>
      <c r="B71" s="199"/>
      <c r="C71" s="200"/>
      <c r="D71" s="196"/>
      <c r="E71" s="197"/>
      <c r="F71" s="162" t="s">
        <v>340</v>
      </c>
      <c r="G71" s="163"/>
      <c r="H71" s="52" t="s">
        <v>2</v>
      </c>
      <c r="I71" s="53" t="s">
        <v>67</v>
      </c>
      <c r="J71" s="58" t="str">
        <f>"12/6"</f>
        <v>12/6</v>
      </c>
      <c r="L71" s="28"/>
      <c r="M71" s="28"/>
      <c r="N71" s="28"/>
    </row>
    <row r="72" spans="1:14" s="2" customFormat="1" ht="15" customHeight="1" x14ac:dyDescent="0.2">
      <c r="A72" s="157" t="s">
        <v>51</v>
      </c>
      <c r="B72" s="218" t="s">
        <v>325</v>
      </c>
      <c r="C72" s="181">
        <v>6</v>
      </c>
      <c r="D72" s="201" t="s">
        <v>65</v>
      </c>
      <c r="E72" s="202"/>
      <c r="F72" s="162" t="s">
        <v>341</v>
      </c>
      <c r="G72" s="163"/>
      <c r="H72" s="52" t="s">
        <v>7</v>
      </c>
      <c r="I72" s="53" t="s">
        <v>81</v>
      </c>
      <c r="J72" s="58" t="str">
        <f>"16/10"</f>
        <v>16/10</v>
      </c>
      <c r="L72" s="28"/>
      <c r="M72" s="28"/>
      <c r="N72" s="28"/>
    </row>
    <row r="73" spans="1:14" s="2" customFormat="1" ht="15" customHeight="1" x14ac:dyDescent="0.2">
      <c r="A73" s="158"/>
      <c r="B73" s="198"/>
      <c r="C73" s="182"/>
      <c r="D73" s="194"/>
      <c r="E73" s="195"/>
      <c r="F73" s="162" t="s">
        <v>342</v>
      </c>
      <c r="G73" s="163"/>
      <c r="H73" s="52" t="s">
        <v>7</v>
      </c>
      <c r="I73" s="53" t="s">
        <v>81</v>
      </c>
      <c r="J73" s="90" t="s">
        <v>212</v>
      </c>
      <c r="L73" s="28"/>
      <c r="M73" s="28"/>
      <c r="N73" s="28"/>
    </row>
    <row r="74" spans="1:14" s="2" customFormat="1" ht="15" customHeight="1" x14ac:dyDescent="0.2">
      <c r="A74" s="158"/>
      <c r="B74" s="198"/>
      <c r="C74" s="182"/>
      <c r="D74" s="194"/>
      <c r="E74" s="195"/>
      <c r="F74" s="203" t="s">
        <v>343</v>
      </c>
      <c r="G74" s="204"/>
      <c r="H74" s="52" t="s">
        <v>7</v>
      </c>
      <c r="I74" s="80" t="s">
        <v>81</v>
      </c>
      <c r="J74" s="89" t="s">
        <v>202</v>
      </c>
      <c r="L74" s="28"/>
      <c r="M74" s="28"/>
      <c r="N74" s="28"/>
    </row>
    <row r="75" spans="1:14" s="2" customFormat="1" ht="15" customHeight="1" x14ac:dyDescent="0.2">
      <c r="A75" s="158"/>
      <c r="B75" s="198"/>
      <c r="C75" s="182"/>
      <c r="D75" s="194"/>
      <c r="E75" s="195"/>
      <c r="F75" s="162" t="s">
        <v>344</v>
      </c>
      <c r="G75" s="163"/>
      <c r="H75" s="52" t="s">
        <v>7</v>
      </c>
      <c r="I75" s="53" t="s">
        <v>81</v>
      </c>
      <c r="J75" s="58" t="str">
        <f>"2/20"</f>
        <v>2/20</v>
      </c>
      <c r="L75" s="28"/>
      <c r="M75" s="28"/>
      <c r="N75" s="28"/>
    </row>
    <row r="76" spans="1:14" s="2" customFormat="1" ht="15" customHeight="1" x14ac:dyDescent="0.2">
      <c r="A76" s="158"/>
      <c r="B76" s="198"/>
      <c r="C76" s="182"/>
      <c r="D76" s="194"/>
      <c r="E76" s="195"/>
      <c r="F76" s="162" t="s">
        <v>345</v>
      </c>
      <c r="G76" s="163"/>
      <c r="H76" s="52" t="s">
        <v>7</v>
      </c>
      <c r="I76" s="53" t="s">
        <v>81</v>
      </c>
      <c r="J76" s="58" t="str">
        <f>"4/20"</f>
        <v>4/20</v>
      </c>
      <c r="L76" s="28"/>
      <c r="M76" s="28"/>
      <c r="N76" s="28"/>
    </row>
    <row r="77" spans="1:14" s="2" customFormat="1" ht="15" customHeight="1" x14ac:dyDescent="0.2">
      <c r="A77" s="205"/>
      <c r="B77" s="206"/>
      <c r="C77" s="206"/>
      <c r="D77" s="207"/>
      <c r="E77" s="208"/>
      <c r="F77" s="203" t="s">
        <v>346</v>
      </c>
      <c r="G77" s="204"/>
      <c r="H77" s="52" t="s">
        <v>7</v>
      </c>
      <c r="I77" s="87" t="s">
        <v>197</v>
      </c>
      <c r="J77" s="58" t="str">
        <f>"0/20"</f>
        <v>0/20</v>
      </c>
      <c r="L77" s="28"/>
      <c r="M77" s="28"/>
      <c r="N77" s="28"/>
    </row>
    <row r="78" spans="1:14" s="2" customFormat="1" ht="15" customHeight="1" x14ac:dyDescent="0.2">
      <c r="A78" s="157" t="s">
        <v>52</v>
      </c>
      <c r="B78" s="218" t="s">
        <v>326</v>
      </c>
      <c r="C78" s="181">
        <v>10</v>
      </c>
      <c r="D78" s="201" t="s">
        <v>65</v>
      </c>
      <c r="E78" s="202"/>
      <c r="F78" s="162" t="s">
        <v>347</v>
      </c>
      <c r="G78" s="163"/>
      <c r="H78" s="52" t="s">
        <v>2</v>
      </c>
      <c r="I78" s="53" t="s">
        <v>81</v>
      </c>
      <c r="J78" s="10">
        <v>0.5</v>
      </c>
      <c r="L78" s="28"/>
      <c r="M78" s="28"/>
      <c r="N78" s="28"/>
    </row>
    <row r="79" spans="1:14" s="2" customFormat="1" ht="15" customHeight="1" x14ac:dyDescent="0.2">
      <c r="A79" s="158"/>
      <c r="B79" s="198"/>
      <c r="C79" s="182"/>
      <c r="D79" s="194"/>
      <c r="E79" s="195"/>
      <c r="F79" s="162" t="s">
        <v>348</v>
      </c>
      <c r="G79" s="163"/>
      <c r="H79" s="52" t="s">
        <v>2</v>
      </c>
      <c r="I79" s="53" t="s">
        <v>81</v>
      </c>
      <c r="J79" s="10">
        <v>2</v>
      </c>
      <c r="L79" s="28"/>
      <c r="M79" s="28"/>
      <c r="N79" s="28"/>
    </row>
    <row r="80" spans="1:14" s="2" customFormat="1" ht="15" customHeight="1" x14ac:dyDescent="0.2">
      <c r="A80" s="158"/>
      <c r="B80" s="198"/>
      <c r="C80" s="182"/>
      <c r="D80" s="194"/>
      <c r="E80" s="195"/>
      <c r="F80" s="162" t="s">
        <v>349</v>
      </c>
      <c r="G80" s="163"/>
      <c r="H80" s="52" t="s">
        <v>2</v>
      </c>
      <c r="I80" s="53" t="s">
        <v>81</v>
      </c>
      <c r="J80" s="10">
        <v>10</v>
      </c>
      <c r="L80" s="28"/>
      <c r="M80" s="28"/>
      <c r="N80" s="28"/>
    </row>
    <row r="81" spans="1:14" s="2" customFormat="1" ht="15" customHeight="1" x14ac:dyDescent="0.2">
      <c r="A81" s="158"/>
      <c r="B81" s="198"/>
      <c r="C81" s="182"/>
      <c r="D81" s="194"/>
      <c r="E81" s="195"/>
      <c r="F81" s="162" t="s">
        <v>350</v>
      </c>
      <c r="G81" s="163"/>
      <c r="H81" s="52" t="s">
        <v>2</v>
      </c>
      <c r="I81" s="53" t="s">
        <v>81</v>
      </c>
      <c r="J81" s="10">
        <v>10</v>
      </c>
      <c r="L81" s="28"/>
      <c r="M81" s="28"/>
      <c r="N81" s="28"/>
    </row>
    <row r="82" spans="1:14" s="2" customFormat="1" ht="15" customHeight="1" x14ac:dyDescent="0.2">
      <c r="A82" s="158"/>
      <c r="B82" s="198"/>
      <c r="C82" s="182"/>
      <c r="D82" s="194"/>
      <c r="E82" s="195"/>
      <c r="F82" s="162" t="s">
        <v>351</v>
      </c>
      <c r="G82" s="163"/>
      <c r="H82" s="52" t="s">
        <v>2</v>
      </c>
      <c r="I82" s="53" t="s">
        <v>91</v>
      </c>
      <c r="J82" s="10" t="s">
        <v>92</v>
      </c>
      <c r="L82" s="28"/>
      <c r="M82" s="28"/>
      <c r="N82" s="28"/>
    </row>
    <row r="83" spans="1:14" s="2" customFormat="1" ht="15" customHeight="1" x14ac:dyDescent="0.2">
      <c r="A83" s="158"/>
      <c r="B83" s="198"/>
      <c r="C83" s="182"/>
      <c r="D83" s="194"/>
      <c r="E83" s="195"/>
      <c r="F83" s="162" t="s">
        <v>352</v>
      </c>
      <c r="G83" s="163"/>
      <c r="H83" s="52" t="s">
        <v>2</v>
      </c>
      <c r="I83" s="95" t="s">
        <v>93</v>
      </c>
      <c r="J83" s="10">
        <v>4</v>
      </c>
      <c r="L83" s="28"/>
      <c r="M83" s="28"/>
      <c r="N83" s="28"/>
    </row>
    <row r="84" spans="1:14" s="2" customFormat="1" ht="15" customHeight="1" x14ac:dyDescent="0.2">
      <c r="A84" s="158"/>
      <c r="B84" s="198"/>
      <c r="C84" s="182"/>
      <c r="D84" s="194"/>
      <c r="E84" s="195"/>
      <c r="F84" s="162" t="s">
        <v>353</v>
      </c>
      <c r="G84" s="163"/>
      <c r="H84" s="52" t="s">
        <v>2</v>
      </c>
      <c r="I84" s="53" t="s">
        <v>81</v>
      </c>
      <c r="J84" s="58" t="str">
        <f>"2/6"</f>
        <v>2/6</v>
      </c>
      <c r="L84" s="28"/>
      <c r="M84" s="28"/>
      <c r="N84" s="28"/>
    </row>
    <row r="85" spans="1:14" s="2" customFormat="1" ht="15" customHeight="1" x14ac:dyDescent="0.2">
      <c r="A85" s="158"/>
      <c r="B85" s="198"/>
      <c r="C85" s="182"/>
      <c r="D85" s="194"/>
      <c r="E85" s="195"/>
      <c r="F85" s="162" t="s">
        <v>354</v>
      </c>
      <c r="G85" s="163"/>
      <c r="H85" s="52" t="s">
        <v>2</v>
      </c>
      <c r="I85" s="53" t="s">
        <v>146</v>
      </c>
      <c r="J85" s="62" t="str">
        <f>"3/5"</f>
        <v>3/5</v>
      </c>
      <c r="L85" s="28"/>
      <c r="M85" s="28"/>
      <c r="N85" s="28"/>
    </row>
    <row r="86" spans="1:14" s="2" customFormat="1" ht="15" customHeight="1" x14ac:dyDescent="0.2">
      <c r="A86" s="158"/>
      <c r="B86" s="198"/>
      <c r="C86" s="182"/>
      <c r="D86" s="194"/>
      <c r="E86" s="195"/>
      <c r="F86" s="162" t="s">
        <v>355</v>
      </c>
      <c r="G86" s="163"/>
      <c r="H86" s="52" t="s">
        <v>2</v>
      </c>
      <c r="I86" s="53" t="s">
        <v>81</v>
      </c>
      <c r="J86" s="14">
        <v>2</v>
      </c>
      <c r="L86" s="28"/>
      <c r="M86" s="28"/>
      <c r="N86" s="28"/>
    </row>
    <row r="87" spans="1:14" s="2" customFormat="1" ht="15" customHeight="1" x14ac:dyDescent="0.2">
      <c r="A87" s="159"/>
      <c r="B87" s="199"/>
      <c r="C87" s="200"/>
      <c r="D87" s="196"/>
      <c r="E87" s="197"/>
      <c r="F87" s="162" t="s">
        <v>356</v>
      </c>
      <c r="G87" s="163"/>
      <c r="H87" s="52" t="s">
        <v>2</v>
      </c>
      <c r="I87" s="95" t="s">
        <v>93</v>
      </c>
      <c r="J87" s="10" t="str">
        <f>"30"</f>
        <v>30</v>
      </c>
      <c r="L87" s="28"/>
      <c r="M87" s="28"/>
      <c r="N87" s="28"/>
    </row>
    <row r="88" spans="1:14" s="2" customFormat="1" ht="15" customHeight="1" x14ac:dyDescent="0.2">
      <c r="A88" s="157" t="s">
        <v>57</v>
      </c>
      <c r="B88" s="218" t="s">
        <v>327</v>
      </c>
      <c r="C88" s="181">
        <v>8</v>
      </c>
      <c r="D88" s="201" t="s">
        <v>65</v>
      </c>
      <c r="E88" s="202"/>
      <c r="F88" s="203" t="s">
        <v>357</v>
      </c>
      <c r="G88" s="163"/>
      <c r="H88" s="52" t="s">
        <v>2</v>
      </c>
      <c r="I88" s="53" t="s">
        <v>76</v>
      </c>
      <c r="J88" s="36" t="s">
        <v>78</v>
      </c>
      <c r="L88" s="28"/>
      <c r="M88" s="28"/>
      <c r="N88" s="28"/>
    </row>
    <row r="89" spans="1:14" s="2" customFormat="1" ht="15" customHeight="1" x14ac:dyDescent="0.2">
      <c r="A89" s="158"/>
      <c r="B89" s="198"/>
      <c r="C89" s="182"/>
      <c r="D89" s="194"/>
      <c r="E89" s="195"/>
      <c r="F89" s="203" t="s">
        <v>358</v>
      </c>
      <c r="G89" s="163"/>
      <c r="H89" s="52" t="s">
        <v>2</v>
      </c>
      <c r="I89" s="53" t="s">
        <v>77</v>
      </c>
      <c r="J89" s="36" t="s">
        <v>79</v>
      </c>
      <c r="L89" s="28"/>
      <c r="M89" s="28"/>
      <c r="N89" s="28"/>
    </row>
    <row r="90" spans="1:14" s="2" customFormat="1" ht="15" customHeight="1" x14ac:dyDescent="0.2">
      <c r="A90" s="158"/>
      <c r="B90" s="198"/>
      <c r="C90" s="182"/>
      <c r="D90" s="194"/>
      <c r="E90" s="195"/>
      <c r="F90" s="162" t="s">
        <v>359</v>
      </c>
      <c r="G90" s="163"/>
      <c r="H90" s="66" t="s">
        <v>147</v>
      </c>
      <c r="I90" s="80" t="s">
        <v>175</v>
      </c>
      <c r="J90" s="92" t="s">
        <v>299</v>
      </c>
      <c r="L90" s="28"/>
      <c r="M90" s="28"/>
      <c r="N90" s="28"/>
    </row>
    <row r="91" spans="1:14" s="2" customFormat="1" ht="15" customHeight="1" x14ac:dyDescent="0.2">
      <c r="A91" s="157" t="s">
        <v>176</v>
      </c>
      <c r="B91" s="218" t="s">
        <v>328</v>
      </c>
      <c r="C91" s="169">
        <v>8</v>
      </c>
      <c r="D91" s="210" t="s">
        <v>65</v>
      </c>
      <c r="E91" s="211"/>
      <c r="F91" s="203" t="s">
        <v>360</v>
      </c>
      <c r="G91" s="163"/>
      <c r="H91" s="56" t="s">
        <v>2</v>
      </c>
      <c r="I91" s="8" t="s">
        <v>215</v>
      </c>
      <c r="J91" s="36">
        <v>12</v>
      </c>
      <c r="L91" s="28"/>
      <c r="M91" s="28"/>
      <c r="N91" s="28"/>
    </row>
    <row r="92" spans="1:14" s="2" customFormat="1" ht="15" customHeight="1" x14ac:dyDescent="0.2">
      <c r="A92" s="158"/>
      <c r="B92" s="198"/>
      <c r="C92" s="170"/>
      <c r="D92" s="212"/>
      <c r="E92" s="213"/>
      <c r="F92" s="203" t="s">
        <v>361</v>
      </c>
      <c r="G92" s="163"/>
      <c r="H92" s="56" t="s">
        <v>2</v>
      </c>
      <c r="I92" s="8" t="s">
        <v>216</v>
      </c>
      <c r="J92" s="36">
        <v>6</v>
      </c>
      <c r="L92" s="28"/>
      <c r="M92" s="28"/>
      <c r="N92" s="28"/>
    </row>
    <row r="93" spans="1:14" s="2" customFormat="1" ht="15" customHeight="1" thickBot="1" x14ac:dyDescent="0.25">
      <c r="A93" s="183"/>
      <c r="B93" s="184"/>
      <c r="C93" s="209"/>
      <c r="D93" s="214"/>
      <c r="E93" s="215"/>
      <c r="F93" s="216" t="s">
        <v>362</v>
      </c>
      <c r="G93" s="217"/>
      <c r="H93" s="54" t="s">
        <v>2</v>
      </c>
      <c r="I93" s="96" t="s">
        <v>72</v>
      </c>
      <c r="J93" s="55">
        <v>2</v>
      </c>
      <c r="L93" s="30"/>
      <c r="M93" s="30"/>
      <c r="N93" s="30"/>
    </row>
    <row r="94" spans="1:14" ht="13.5" thickTop="1" x14ac:dyDescent="0.2"/>
  </sheetData>
  <mergeCells count="177">
    <mergeCell ref="A1:J1"/>
    <mergeCell ref="D2:E2"/>
    <mergeCell ref="I2:J2"/>
    <mergeCell ref="A3:J3"/>
    <mergeCell ref="G2:H2"/>
    <mergeCell ref="A61:A67"/>
    <mergeCell ref="B61:B67"/>
    <mergeCell ref="C61:C67"/>
    <mergeCell ref="F74:G74"/>
    <mergeCell ref="C54:C55"/>
    <mergeCell ref="C42:C53"/>
    <mergeCell ref="B54:B55"/>
    <mergeCell ref="D42:E42"/>
    <mergeCell ref="D44:E44"/>
    <mergeCell ref="D45:E45"/>
    <mergeCell ref="F16:J16"/>
    <mergeCell ref="F17:J17"/>
    <mergeCell ref="F52:G52"/>
    <mergeCell ref="F53:G53"/>
    <mergeCell ref="F67:G67"/>
    <mergeCell ref="D61:E67"/>
    <mergeCell ref="F61:G61"/>
    <mergeCell ref="F59:G59"/>
    <mergeCell ref="D38:E38"/>
    <mergeCell ref="A2:C2"/>
    <mergeCell ref="D40:E40"/>
    <mergeCell ref="D41:E41"/>
    <mergeCell ref="D36:E37"/>
    <mergeCell ref="F34:G34"/>
    <mergeCell ref="H4:J4"/>
    <mergeCell ref="D5:G5"/>
    <mergeCell ref="H5:J5"/>
    <mergeCell ref="H23:I23"/>
    <mergeCell ref="F18:J18"/>
    <mergeCell ref="D32:E32"/>
    <mergeCell ref="D33:E33"/>
    <mergeCell ref="D35:E35"/>
    <mergeCell ref="D39:E39"/>
    <mergeCell ref="A22:C22"/>
    <mergeCell ref="F8:J8"/>
    <mergeCell ref="A7:E7"/>
    <mergeCell ref="D29:E29"/>
    <mergeCell ref="A8:B8"/>
    <mergeCell ref="B36:B37"/>
    <mergeCell ref="B38:B41"/>
    <mergeCell ref="A20:E20"/>
    <mergeCell ref="A28:J28"/>
    <mergeCell ref="A4:C4"/>
    <mergeCell ref="A5:C5"/>
    <mergeCell ref="A38:A41"/>
    <mergeCell ref="A36:A37"/>
    <mergeCell ref="C36:C37"/>
    <mergeCell ref="C38:C41"/>
    <mergeCell ref="F21:G21"/>
    <mergeCell ref="H21:J21"/>
    <mergeCell ref="D4:G4"/>
    <mergeCell ref="H22:I22"/>
    <mergeCell ref="F7:J7"/>
    <mergeCell ref="F36:G36"/>
    <mergeCell ref="F37:G37"/>
    <mergeCell ref="F38:G38"/>
    <mergeCell ref="F13:J13"/>
    <mergeCell ref="D30:E30"/>
    <mergeCell ref="A25:C25"/>
    <mergeCell ref="A29:B29"/>
    <mergeCell ref="F29:G29"/>
    <mergeCell ref="F30:G30"/>
    <mergeCell ref="D31:E31"/>
    <mergeCell ref="A24:C24"/>
    <mergeCell ref="F66:G66"/>
    <mergeCell ref="D49:E49"/>
    <mergeCell ref="F49:G49"/>
    <mergeCell ref="D51:E51"/>
    <mergeCell ref="F62:G62"/>
    <mergeCell ref="F46:G46"/>
    <mergeCell ref="A26:C26"/>
    <mergeCell ref="F14:J14"/>
    <mergeCell ref="F15:J15"/>
    <mergeCell ref="A21:C21"/>
    <mergeCell ref="F42:G42"/>
    <mergeCell ref="A42:A53"/>
    <mergeCell ref="B42:B53"/>
    <mergeCell ref="F47:G47"/>
    <mergeCell ref="D48:E48"/>
    <mergeCell ref="F39:G39"/>
    <mergeCell ref="F40:G40"/>
    <mergeCell ref="F41:G41"/>
    <mergeCell ref="F19:J19"/>
    <mergeCell ref="F35:G35"/>
    <mergeCell ref="F31:G31"/>
    <mergeCell ref="F32:G32"/>
    <mergeCell ref="F33:G33"/>
    <mergeCell ref="F60:G60"/>
    <mergeCell ref="A54:A55"/>
    <mergeCell ref="F55:G55"/>
    <mergeCell ref="F51:G51"/>
    <mergeCell ref="F9:J9"/>
    <mergeCell ref="F10:J10"/>
    <mergeCell ref="F11:J11"/>
    <mergeCell ref="F12:J12"/>
    <mergeCell ref="A59:B59"/>
    <mergeCell ref="F48:G48"/>
    <mergeCell ref="D43:E43"/>
    <mergeCell ref="D50:E50"/>
    <mergeCell ref="F50:G50"/>
    <mergeCell ref="F45:G45"/>
    <mergeCell ref="F20:J20"/>
    <mergeCell ref="A30:A35"/>
    <mergeCell ref="B30:B35"/>
    <mergeCell ref="C30:C35"/>
    <mergeCell ref="A27:C27"/>
    <mergeCell ref="H25:I25"/>
    <mergeCell ref="H26:I26"/>
    <mergeCell ref="H27:I27"/>
    <mergeCell ref="F43:G43"/>
    <mergeCell ref="A23:C23"/>
    <mergeCell ref="H24:I24"/>
    <mergeCell ref="A72:A77"/>
    <mergeCell ref="F44:G44"/>
    <mergeCell ref="D60:E60"/>
    <mergeCell ref="D54:E55"/>
    <mergeCell ref="D46:E46"/>
    <mergeCell ref="D59:E59"/>
    <mergeCell ref="D91:E93"/>
    <mergeCell ref="F92:G92"/>
    <mergeCell ref="F72:G72"/>
    <mergeCell ref="F78:G78"/>
    <mergeCell ref="F93:G93"/>
    <mergeCell ref="F91:G91"/>
    <mergeCell ref="F89:G89"/>
    <mergeCell ref="F75:G75"/>
    <mergeCell ref="F76:G76"/>
    <mergeCell ref="D78:E87"/>
    <mergeCell ref="D47:E47"/>
    <mergeCell ref="F87:G87"/>
    <mergeCell ref="F54:G54"/>
    <mergeCell ref="D88:E90"/>
    <mergeCell ref="F90:G90"/>
    <mergeCell ref="F64:G64"/>
    <mergeCell ref="F65:G65"/>
    <mergeCell ref="F63:G63"/>
    <mergeCell ref="A70:A71"/>
    <mergeCell ref="C70:C71"/>
    <mergeCell ref="B70:B71"/>
    <mergeCell ref="F77:G77"/>
    <mergeCell ref="A58:J58"/>
    <mergeCell ref="A91:A93"/>
    <mergeCell ref="B91:B93"/>
    <mergeCell ref="C91:C93"/>
    <mergeCell ref="A78:A87"/>
    <mergeCell ref="B78:B87"/>
    <mergeCell ref="C78:C87"/>
    <mergeCell ref="A88:A90"/>
    <mergeCell ref="B88:B90"/>
    <mergeCell ref="F86:G86"/>
    <mergeCell ref="F83:G83"/>
    <mergeCell ref="F80:G80"/>
    <mergeCell ref="F84:G84"/>
    <mergeCell ref="F79:G79"/>
    <mergeCell ref="F85:G85"/>
    <mergeCell ref="C88:C90"/>
    <mergeCell ref="F81:G81"/>
    <mergeCell ref="F82:G82"/>
    <mergeCell ref="F88:G88"/>
    <mergeCell ref="A68:A69"/>
    <mergeCell ref="F69:G69"/>
    <mergeCell ref="F73:G73"/>
    <mergeCell ref="F68:G68"/>
    <mergeCell ref="D70:E71"/>
    <mergeCell ref="B72:B77"/>
    <mergeCell ref="C72:C77"/>
    <mergeCell ref="D72:E77"/>
    <mergeCell ref="F71:G71"/>
    <mergeCell ref="F70:G70"/>
    <mergeCell ref="B68:B69"/>
    <mergeCell ref="C68:C69"/>
    <mergeCell ref="D68:E6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Bělá - Stanice</vt:lpstr>
      <vt:lpstr>Bělá - Vlečka Dehtochema</vt:lpstr>
      <vt:lpstr>Bělá</vt:lpstr>
      <vt:lpstr>Bělá!ExternalData_1</vt:lpstr>
      <vt:lpstr>'Bělá - Stanice'!ExternalData_1</vt:lpstr>
      <vt:lpstr>'Bělá - Vlečka Dehtochema'!ExternalData_1</vt:lpstr>
    </vt:vector>
  </TitlesOfParts>
  <Company>ON Semiconductor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kejhar</dc:creator>
  <cp:lastModifiedBy>Matthias</cp:lastModifiedBy>
  <cp:lastPrinted>2016-03-21T09:15:54Z</cp:lastPrinted>
  <dcterms:created xsi:type="dcterms:W3CDTF">2004-03-26T20:57:15Z</dcterms:created>
  <dcterms:modified xsi:type="dcterms:W3CDTF">2016-08-14T10:55:29Z</dcterms:modified>
</cp:coreProperties>
</file>